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145\Desktop\postępowania\postępowania 2020\386 powtórka 323 - szkolenia duże\"/>
    </mc:Choice>
  </mc:AlternateContent>
  <xr:revisionPtr revIDLastSave="0" documentId="13_ncr:1_{64114ECA-E200-40FB-9CED-AB231F37AAD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definedNames>
    <definedName name="_xlnm.Print_Titles" localSheetId="0">Arkusz1!$20:$20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4" i="1" l="1"/>
  <c r="H123" i="1"/>
  <c r="H102" i="1"/>
  <c r="H76" i="1"/>
  <c r="H50" i="1"/>
  <c r="H39" i="1"/>
  <c r="H33" i="1"/>
  <c r="H25" i="1"/>
  <c r="F28" i="1" l="1"/>
  <c r="F122" i="1" l="1"/>
  <c r="H122" i="1" s="1"/>
  <c r="F121" i="1"/>
  <c r="H121" i="1" s="1"/>
  <c r="F120" i="1"/>
  <c r="H120" i="1" s="1"/>
  <c r="F119" i="1"/>
  <c r="H119" i="1" s="1"/>
  <c r="F118" i="1"/>
  <c r="H118" i="1" s="1"/>
  <c r="F115" i="1"/>
  <c r="H115" i="1" s="1"/>
  <c r="F116" i="1"/>
  <c r="H116" i="1" s="1"/>
  <c r="F117" i="1"/>
  <c r="H117" i="1" s="1"/>
  <c r="F114" i="1"/>
  <c r="H114" i="1" s="1"/>
  <c r="F113" i="1"/>
  <c r="H113" i="1" s="1"/>
  <c r="F110" i="1"/>
  <c r="H110" i="1" s="1"/>
  <c r="F111" i="1"/>
  <c r="H111" i="1" s="1"/>
  <c r="F112" i="1"/>
  <c r="H112" i="1" s="1"/>
  <c r="F109" i="1"/>
  <c r="H109" i="1" s="1"/>
  <c r="F108" i="1"/>
  <c r="H108" i="1"/>
  <c r="F105" i="1"/>
  <c r="H105" i="1" s="1"/>
  <c r="F106" i="1"/>
  <c r="H106" i="1" s="1"/>
  <c r="F107" i="1"/>
  <c r="H107" i="1" s="1"/>
  <c r="F104" i="1"/>
  <c r="H104" i="1" s="1"/>
  <c r="F103" i="1"/>
  <c r="H103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89" i="1"/>
  <c r="H89" i="1" s="1"/>
  <c r="F90" i="1"/>
  <c r="H90" i="1" s="1"/>
  <c r="F91" i="1"/>
  <c r="H91" i="1" s="1"/>
  <c r="F88" i="1"/>
  <c r="H88" i="1" s="1"/>
  <c r="F92" i="1"/>
  <c r="H92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79" i="1"/>
  <c r="H79" i="1" s="1"/>
  <c r="F80" i="1"/>
  <c r="H80" i="1" s="1"/>
  <c r="F81" i="1"/>
  <c r="H81" i="1" s="1"/>
  <c r="F78" i="1"/>
  <c r="H78" i="1" s="1"/>
  <c r="F77" i="1"/>
  <c r="H77" i="1" s="1"/>
  <c r="F73" i="1"/>
  <c r="H73" i="1" s="1"/>
  <c r="F74" i="1"/>
  <c r="H74" i="1" s="1"/>
  <c r="F75" i="1"/>
  <c r="H75" i="1" s="1"/>
  <c r="F72" i="1"/>
  <c r="H72" i="1" s="1"/>
  <c r="F71" i="1"/>
  <c r="H71" i="1" s="1"/>
  <c r="F68" i="1"/>
  <c r="H68" i="1" s="1"/>
  <c r="F69" i="1"/>
  <c r="H69" i="1" s="1"/>
  <c r="F70" i="1"/>
  <c r="H70" i="1" s="1"/>
  <c r="F67" i="1"/>
  <c r="H67" i="1" s="1"/>
  <c r="H62" i="1"/>
  <c r="H63" i="1"/>
  <c r="H64" i="1"/>
  <c r="H65" i="1"/>
  <c r="F61" i="1"/>
  <c r="H61" i="1" s="1"/>
  <c r="F58" i="1"/>
  <c r="H58" i="1" s="1"/>
  <c r="F59" i="1"/>
  <c r="H59" i="1" s="1"/>
  <c r="F60" i="1"/>
  <c r="H60" i="1" s="1"/>
  <c r="F57" i="1"/>
  <c r="H57" i="1" s="1"/>
  <c r="F56" i="1"/>
  <c r="H56" i="1" s="1"/>
  <c r="H66" i="1"/>
  <c r="H51" i="1"/>
  <c r="F53" i="1"/>
  <c r="H53" i="1" s="1"/>
  <c r="F54" i="1"/>
  <c r="H54" i="1" s="1"/>
  <c r="F55" i="1"/>
  <c r="H55" i="1" s="1"/>
  <c r="F52" i="1"/>
  <c r="H52" i="1" s="1"/>
  <c r="H45" i="1"/>
  <c r="H40" i="1"/>
  <c r="F49" i="1"/>
  <c r="H49" i="1" s="1"/>
  <c r="F48" i="1"/>
  <c r="H48" i="1" s="1"/>
  <c r="F47" i="1"/>
  <c r="H47" i="1" s="1"/>
  <c r="F46" i="1"/>
  <c r="H46" i="1" s="1"/>
  <c r="F44" i="1"/>
  <c r="H44" i="1" s="1"/>
  <c r="F43" i="1"/>
  <c r="H43" i="1" s="1"/>
  <c r="F42" i="1"/>
  <c r="H42" i="1" s="1"/>
  <c r="F41" i="1"/>
  <c r="H41" i="1" s="1"/>
  <c r="F31" i="1" l="1"/>
  <c r="H31" i="1" s="1"/>
  <c r="F32" i="1"/>
  <c r="H32" i="1" s="1"/>
  <c r="F30" i="1"/>
  <c r="H30" i="1" s="1"/>
  <c r="H29" i="1"/>
  <c r="H28" i="1"/>
  <c r="F27" i="1"/>
  <c r="H27" i="1" s="1"/>
  <c r="F26" i="1"/>
  <c r="H26" i="1" s="1"/>
  <c r="H23" i="1"/>
  <c r="H24" i="1"/>
  <c r="H34" i="1"/>
  <c r="H35" i="1"/>
  <c r="H36" i="1"/>
  <c r="H37" i="1"/>
  <c r="H38" i="1"/>
  <c r="H22" i="1"/>
  <c r="H21" i="1"/>
</calcChain>
</file>

<file path=xl/sharedStrings.xml><?xml version="1.0" encoding="utf-8"?>
<sst xmlns="http://schemas.openxmlformats.org/spreadsheetml/2006/main" count="280" uniqueCount="172">
  <si>
    <t>j.m.</t>
  </si>
  <si>
    <t>osoba</t>
  </si>
  <si>
    <t>liczba jednostek</t>
  </si>
  <si>
    <t>cena jednostkowa brutto w PLN</t>
  </si>
  <si>
    <t>Razem</t>
  </si>
  <si>
    <t>Nr zadania</t>
  </si>
  <si>
    <t>Tytuł szkolenia</t>
  </si>
  <si>
    <t>Nr szkolenia</t>
  </si>
  <si>
    <t>PROGRAM GRAFICZNY ADOBE ILLUSTRATOR
(szkolenie 2 grup średnio 10-osobowych)</t>
  </si>
  <si>
    <t>KURS OBSŁUGA PROGRAMU GRAFICZNEGO ADOBE ILLUSTRATOR
(szkolenie 1 grupy 10-osobowej)</t>
  </si>
  <si>
    <t>KURS INSTRUKTORA REKREACJI RUCHOWEJ ZE SPECJALNOŚCI NORDIC WALKING
(szkolenie 6 grup x 15 osób)</t>
  </si>
  <si>
    <t>KURS INSTRUKTORA REKREACJI RUCHOWEJ SPECJALNOŚĆ TRENER OSOBISTY
(szkolenie 6 grup x 15 osób)</t>
  </si>
  <si>
    <t>CERTYFIKOWANE SZKOLENIE PAKIET AUTOCAD
(szkolenie i egzamin 3 grup 7-osobowych)</t>
  </si>
  <si>
    <t>SZKOLENIE REVIT
(szkolenie i egzamin 3 grup 7-osobowych)</t>
  </si>
  <si>
    <t>KURS INSTRUKTORA REKREACJI RUCHOWEJ SPECJALNOŚĆ INSTRUKTOR FITNESS
(szkolenie 6 grup x 15 osób)</t>
  </si>
  <si>
    <t>KURS WYCHOWAWCY WYPOCZYNKU LETNIEGO
(szkolenie 6 grup x 15 osób)</t>
  </si>
  <si>
    <t>KURS PRZEWODNIKA TURYSTYCZNEGO
(szkolenie 6 grup x 15 osób)</t>
  </si>
  <si>
    <t>KURS MASAŻU I i II STOPNIA
(szkolenie 6 grup x 15 osób)</t>
  </si>
  <si>
    <t>ZASADY WSPÓŁPRACY W ZESPOLE TERAPEUTYCZNYM
(szkolenie 32 grup x 10 osób)</t>
  </si>
  <si>
    <t>KINESTETYKA W OPIECE NAD PACJENTEM
(szkolenie 32 grup x 10 osób)</t>
  </si>
  <si>
    <t>WARSZTAT: NOWOCZESNE TECHNIKI DIAGNOSTYCZNE DLA POŁOŻNYCH ULTRASONOGRAFIA. 
(szkolenie 6 grup x 15 osób)</t>
  </si>
  <si>
    <t>WARSZTAT KARMIENIE PIERSIĄ W PRAKTYCE SZPITALA
(szkolenie 16 grup x 15 osób)</t>
  </si>
  <si>
    <t>WARSZTAT „WSPIERANIE KOBIET W SYTUACJACH KRYZYSOWYCH W OKRESIE OKOŁOPORODOWYM I WCZESNEGO POŁOGU - WARSZTAT PSYCHOLOGICZNY”
(szkolenie 16 grup x 15 osób)</t>
  </si>
  <si>
    <t>KURS KOREKCJI RACIC BYDŁA
(szkolenie 6 grup x 10 osób)</t>
  </si>
  <si>
    <t>KURS UNASIENIANIA ZWIERZĄT
(szkolenie 6 grup x 10 osób)</t>
  </si>
  <si>
    <t>osobodzień</t>
  </si>
  <si>
    <t>KURS KOREKCJI RACIC BYDŁA
(przerwy kawowe dla uczestników)</t>
  </si>
  <si>
    <t>KURS KOREKCJI RACIC BYDŁA
(obiad dla uczestników)</t>
  </si>
  <si>
    <t>KURS KOREKCJI RACIC BYDŁA
(kolacja dla uczestników)</t>
  </si>
  <si>
    <t>KURS UNASIENIANIA ZWIERZĄT
(obiad dla uczestników)</t>
  </si>
  <si>
    <t>KURS UNASIENIANIA ZWIERZĄT
(przerwy kawowe dla uczestników)</t>
  </si>
  <si>
    <t>KURS UNASIENIANIA ZWIERZĄT
(kolacja dla uczestników)</t>
  </si>
  <si>
    <t>RAZEM maksymalna oferowana cena za realizację Zadania 1</t>
  </si>
  <si>
    <t>RAZEM maksymalna oferowana cena za realizację Zadania 2</t>
  </si>
  <si>
    <t>RAZEM maksymalna oferowana cena za realizację Zadania 3</t>
  </si>
  <si>
    <t>RAZEM maksymalna oferowana cena za realizację Zadania 4</t>
  </si>
  <si>
    <t>L.p.</t>
  </si>
  <si>
    <t>KURS UNASIENIANIA ZWIERZĄT
(nocleg ze śniadaniem dla uczestników)</t>
  </si>
  <si>
    <t>KURS KOREKCJI RACIC BYDŁA
(nocleg ze śniadaniem dla uczestników)</t>
  </si>
  <si>
    <t>KURS INSTRUKTORA REKREACJI RUCHOWEJ SPECJALNOŚĆ JAZDA KONNA
(szkolenie 2 grup x 6 osób)</t>
  </si>
  <si>
    <t>KURS INSTRUKTORA REKREACJI RUCHOWEJ SPECJALNOŚĆ JAZDA KONNA
(obiad dla uczestników)</t>
  </si>
  <si>
    <t>KURS INSTRUKTORA REKREACJI RUCHOWEJ SPECJALNOŚĆ JAZDA KONNA
(przerwy kawowe dla uczestników)</t>
  </si>
  <si>
    <t>KURS INSTRUKTORA REKREACJI RUCHOWEJ SPECJALNOŚĆ JAZDA KONNA
(kolacja dla uczestników)</t>
  </si>
  <si>
    <t>KURS INSTRUKTORA REKREACJI RUCHOWEJ SPECJALNOŚĆ JAZDA KONNA
(nocleg ze śniadaniem dla uczestników)</t>
  </si>
  <si>
    <t>KURS ZOOFIZJOTERAPII
(szkolenie 4 grup x 10 osób)</t>
  </si>
  <si>
    <t>KURS ZOOFIZJOTERAPII
(obiad dla uczestników)</t>
  </si>
  <si>
    <t>KURS ZOOFIZJOTERAPII
(przerwy kawowe dla uczestników)</t>
  </si>
  <si>
    <t>KURS ZOOFIZJOTERAPII
(kolacja dla uczestników)</t>
  </si>
  <si>
    <t>KURS ZOOFIZJOTERAPII
(nocleg ze śniadaniem dla uczestników)</t>
  </si>
  <si>
    <t>KURS INSTRUKTORA HIPOTERAPII
(obiad dla uczestników)</t>
  </si>
  <si>
    <t>KURS INSTRUKTORA HIPOTERAPII
(przerwy kawowe dla uczestników)</t>
  </si>
  <si>
    <t>KURS INSTRUKTORA HIPOTERAPII
(kolacja dla uczestników)</t>
  </si>
  <si>
    <t>KURS INSTRUKTORA HIPOTERAPII
(nocleg ze śniadaniem dla uczestników)</t>
  </si>
  <si>
    <t>KURS INSTRUKTORA HIPOTERAPII
(szkolenie 2 grup x 15 osób)</t>
  </si>
  <si>
    <t>KURS INSTRUKTORA DOGOTERAPII
(szkolenie 4 grup x 10 osób)</t>
  </si>
  <si>
    <t>KURS INSTRUKTORA DOGOTERAPII
(obiad dla uczestników)</t>
  </si>
  <si>
    <t>KURS INSTRUKTORA DOGOTERAPII
(przerwy kawowe dla uczestników)</t>
  </si>
  <si>
    <t>KURS INSTRUKTORA DOGOTERAPII
(kolacja dla uczestników)</t>
  </si>
  <si>
    <t>KURS INSTRUKTORA DOGOTERAPII
(nocleg ze śniadaniem dla uczestników)</t>
  </si>
  <si>
    <t>KURS JEŹDZIECTWA NATURALNEGO
(szkolenie 2 grup x 15 osób)</t>
  </si>
  <si>
    <t>KURS JEŹDZIECTWA NATURALNEGO
(obiad dla uczestników)</t>
  </si>
  <si>
    <t>KURS JEŹDZIECTWA NATURALNEGO
(przerwy kawowe dla uczestników)</t>
  </si>
  <si>
    <t>KURS JEŹDZIECTWA NATURALNEGO
(kolacja dla uczestników)</t>
  </si>
  <si>
    <t>KURS JEŹDZIECTWA NATURALNEGO
(nocleg ze śniadaniem dla uczestników)</t>
  </si>
  <si>
    <t>RAZEM maksymalna oferowana cena za realizację Zadania 5</t>
  </si>
  <si>
    <t>KURS KLASYFIKACJI TUSZ WIEPRZOWYCH W SYSTEMIE EUROP
(szkolenie 2 grup x 12 osób)</t>
  </si>
  <si>
    <t>KURS KLASYFIKACJI TUSZ WIEPRZOWYCH W SYSTEMIE EUROP
(obiad dla uczestników)</t>
  </si>
  <si>
    <t>KURS KLASYFIKACJI TUSZ WIEPRZOWYCH W SYSTEMIE EUROP
(przerwy kawowe dla uczestników)</t>
  </si>
  <si>
    <t>KURS KLASYFIKACJI TUSZ WIEPRZOWYCH W SYSTEMIE EUROP
(kolacja dla uczestników)</t>
  </si>
  <si>
    <t>KURS KLASYFIKACJI TUSZ WIEPRZOWYCH W SYSTEMIE EUROP
(nocleg ze śniadaniem dla uczestników)</t>
  </si>
  <si>
    <t>SZKOLENIE Z ZAKRESU WYMAGAŃ SYSTEMU HACCP
(szkolenie 2 grup x 12 osób)</t>
  </si>
  <si>
    <t>SZKOLENIE Z ZAKRESU WYMAGAŃ SYSTEMU HACCP
(obiad dla uczestników)</t>
  </si>
  <si>
    <t>SZKOLENIE Z ZAKRESU WYMAGAŃ SYSTEMU HACCP
(przerwy kawowe dla uczestników)</t>
  </si>
  <si>
    <t>SZKOLENIE Z ZAKRESU WYMAGAŃ SYSTEMU HACCP
(kolacja dla uczestników)</t>
  </si>
  <si>
    <t>SZKOLENIE Z ZAKRESU WYMAGAŃ SYSTEMU HACCP
(nocleg ze śniadaniem dla uczestników)</t>
  </si>
  <si>
    <t>SZKOLENIE ZE STANDARDU BRC
(szkolenie 2 grup x 12 osób)</t>
  </si>
  <si>
    <t>SZKOLENIE ZE STANDARDU BRC
(obiad dla uczestników)</t>
  </si>
  <si>
    <t>SZKOLENIE ZE STANDARDU BRC
(przerwy kawowe dla uczestników)</t>
  </si>
  <si>
    <t>SZKOLENIE ZE STANDARDU BRC
(kolacja dla uczestników)</t>
  </si>
  <si>
    <t>SZKOLENIE ZE STANDARDU BRC
(nocleg ze śniadaniem dla uczestników)</t>
  </si>
  <si>
    <t>SZKOLENIE ZE STANDARDU IFS
(szkolenie 2 grup x 12 osób)</t>
  </si>
  <si>
    <t>SZKOLENIE ZE STANDARDU IFS
(obiad dla uczestników)</t>
  </si>
  <si>
    <t>SZKOLENIE ZE STANDARDU IFS
(przerwy kawowe dla uczestników)</t>
  </si>
  <si>
    <t>SZKOLENIE ZE STANDARDU IFS
(kolacja dla uczestników)</t>
  </si>
  <si>
    <t>SZKOLENIE ZE STANDARDU IFS
(nocleg ze śniadaniem dla uczestników)</t>
  </si>
  <si>
    <t>SZKOLENIE I PRZYGOTOWANIE DO EGZAMINÓW PAŃSTWOWYCH NA RZECZOZNAWCĘ W ZAKRESIE OWOCE I WARZYWA ŚWIEŻE
(szkolenie 2 grup x 12 osób)</t>
  </si>
  <si>
    <t>SZKOLENIE I PRZYGOTOWANIE DO EGZAMINÓW PAŃSTWOWYCH NA RZECZOZNAWCĘ W ZAKRESIE OWOCE I WARZYWA ŚWIEŻE
(obiad dla uczestników)</t>
  </si>
  <si>
    <t>SZKOLENIE I PRZYGOTOWANIE DO EGZAMINÓW PAŃSTWOWYCH NA RZECZOZNAWCĘ W ZAKRESIE OWOCE I WARZYWA ŚWIEŻE
(przerwy kawowe dla uczestników)</t>
  </si>
  <si>
    <t>SZKOLENIE I PRZYGOTOWANIE DO EGZAMINÓW PAŃSTWOWYCH NA RZECZOZNAWCĘ W ZAKRESIE OWOCE I WARZYWA ŚWIEŻE
(kolacja dla uczestników)</t>
  </si>
  <si>
    <t>SZKOLENIE I PRZYGOTOWANIE DO EGZAMINÓW PAŃSTWOWYCH NA RZECZOZNAWCĘ W ZAKRESIE OWOCE I WARZYWA ŚWIEŻE
(nocleg ze śniadaniem dla uczestników)</t>
  </si>
  <si>
    <t>RAZEM maksymalna oferowana cena za realizację Zadania 6</t>
  </si>
  <si>
    <t>CERTYFIKOWANE SZKOLENIE OBSŁUGA HARVESTERA
(szkolenie, egzamin i certyfikacja 4 grup x 3 osoby)</t>
  </si>
  <si>
    <t>CERTYFIKOWANE SZKOLENIE OBSŁUGA HARVESTERA
(obiad dla uczestników)</t>
  </si>
  <si>
    <t>CERTYFIKOWANE SZKOLENIE OBSŁUGA HARVESTERA
(przerwy kawowe dla uczestników)</t>
  </si>
  <si>
    <t>CERTYFIKOWANE SZKOLENIE OBSŁUGA HARVESTERA
(kolacja dla uczestników)</t>
  </si>
  <si>
    <t>CERTYFIKOWANE SZKOLENIE OBSŁUGA HARVESTERA
(noclegi ze śniadaniem dla uczestników)</t>
  </si>
  <si>
    <t>osoby</t>
  </si>
  <si>
    <t>CERTYFIKOWANE SZKOLENIE BRAKARZ
(szkolenie, egzamin i certyfikacja dla 3 grup x 20 osób)</t>
  </si>
  <si>
    <t>CERTYFIKOWANE SZKOLENIE BRAKARZ
(obiad dla uczestników)</t>
  </si>
  <si>
    <t>CERTYFIKOWANE SZKOLENIE BRAKARZ
(przerwy kawowe dla uczestników)</t>
  </si>
  <si>
    <t>CERTYFIKOWANE SZKOLENIE BRAKARZ
(kolacja dla uczestników)</t>
  </si>
  <si>
    <t>CERTYFIKOWANE SZKOLENIE BRAKARZ
(noclegi ze śniadaniem dla uczestników)</t>
  </si>
  <si>
    <t>OCENA SZKÓD ŁOWIECKICH
(szkolenie 3 grup x 20 osób)</t>
  </si>
  <si>
    <t>OCENA SZKÓD ŁOWIECKICH
(obiad dla uczestników)</t>
  </si>
  <si>
    <t>SZKOLENIE EDUKATOR LEŚNY
(obiad dla uczestników)</t>
  </si>
  <si>
    <t>OCENA SZKÓD ŁOWIECKICH
(przerwy kawowe dla uczestników)</t>
  </si>
  <si>
    <t>SZKOLENIE EDUKATOR LEŚNY
(przerwy kawowe dla uczestników)</t>
  </si>
  <si>
    <t>OCENA SZKÓD ŁOWIECKICH
(kolacja dla uczestników)</t>
  </si>
  <si>
    <t>SZKOLENIE EDUKATOR LEŚNY
(kolacja dla uczestników)</t>
  </si>
  <si>
    <t>OCENA SZKÓD ŁOWIECKICH
(noclegi ze śniadaniem dla uczestników)</t>
  </si>
  <si>
    <t>SZKOLENIE EDUKATOR LEŚNY
(noclegi ze śniadaniem dla uczestników)</t>
  </si>
  <si>
    <t>SZKOLENIE EDUKATOR LEŚNY
(szkolenie 3 grup x 20 osób)</t>
  </si>
  <si>
    <t>RAZEM maksymalna oferowana cena za realizację Zadania 7</t>
  </si>
  <si>
    <t>ŁĄCZNA MAKSYMALNA OFEROWANA CENA ZA REALIZACJĘ CAŁOŚCI ZAMÓWIENIA</t>
  </si>
  <si>
    <t>Słownie:</t>
  </si>
  <si>
    <t xml:space="preserve">Załącznik nr 2 </t>
  </si>
  <si>
    <t>(pieczęć adresowa firmy Wykonawcy)</t>
  </si>
  <si>
    <t>OFERTA</t>
  </si>
  <si>
    <t>Dane Wykonawcy:</t>
  </si>
  <si>
    <t>Nazwa:</t>
  </si>
  <si>
    <t>NIP</t>
  </si>
  <si>
    <t>REGON</t>
  </si>
  <si>
    <t>Ja niżej podpisany, działając w imieniu i na rzecz</t>
  </si>
  <si>
    <t>w odpowiedzi na ogłoszenie o zamówieniu - (usługi społeczne) pt.</t>
  </si>
  <si>
    <t>Ponadto oświadczamy, że :</t>
  </si>
  <si>
    <t>1.</t>
  </si>
  <si>
    <t>2.</t>
  </si>
  <si>
    <t>Przedmiot zamówienia zrealizujemy siłami własnymi* / z pomocą podwykonawców*, którym powierzymy do wykonania:</t>
  </si>
  <si>
    <t>a)</t>
  </si>
  <si>
    <t>b)</t>
  </si>
  <si>
    <t>…</t>
  </si>
  <si>
    <t>3.</t>
  </si>
  <si>
    <t>Jesteśmy związani niniejszą ofertą na okres 30 dni od upływu terminu składania ofert.</t>
  </si>
  <si>
    <t>4.</t>
  </si>
  <si>
    <t>5.</t>
  </si>
  <si>
    <t xml:space="preserve">w Olsztynie (UWM) w latach 2020-2023 w ramach projektu pt. </t>
  </si>
  <si>
    <t xml:space="preserve">„Uniwersytet Wielkich Możliwości – program podniesienia jakości zarządzania procesem kształcenia i jakości nauczania” </t>
  </si>
  <si>
    <t>Adres siedziby:</t>
  </si>
  <si>
    <t>Zapoznaliśmy się z istotnymi postanowieniami umowy i zobowiązujemy się, w przypadku wyboru naszej oferty, do zawarcia umowy na zawartych tam warunkach, w miejscu i terminie wyznaczonym przez Zamawiającego.</t>
  </si>
  <si>
    <t>oświadczam, że oferujemy wykonanie przedmiotu zamówienia, zgodnie z wymaganiami zawartymi w ogłoszeniu o zamówieniu za cenę brutto:</t>
  </si>
  <si>
    <t>Numer faksu</t>
  </si>
  <si>
    <t>e-mail</t>
  </si>
  <si>
    <t>Numer telefonu</t>
  </si>
  <si>
    <t>mikroprzedsiębiorcą</t>
  </si>
  <si>
    <t>małym przedsiębiorcą</t>
  </si>
  <si>
    <t>średnim przedsiębiorcą</t>
  </si>
  <si>
    <t>dużym przedsiębiorcą</t>
  </si>
  <si>
    <t>NIE *</t>
  </si>
  <si>
    <t>TAK /</t>
  </si>
  <si>
    <t>6.</t>
  </si>
  <si>
    <t>Oświadczam, że wypełniłem obowiązki informacyjne przewidziane w art. 13 lub art. 14 RODO1) wobec osób fizycznych, od których dane osobowe bezpośrednio lub pośrednio pozyskałem w celu ubiegania się o udzielenie zamówienia publicznego w niniejszym postępowaniu.**</t>
  </si>
  <si>
    <t>7.</t>
  </si>
  <si>
    <t>Osoby do kontaktów z Zamawiającym odpowiedzialne za wykonanie zobowiązań umowy:</t>
  </si>
  <si>
    <t>imię i nazwisko</t>
  </si>
  <si>
    <t>tel kontaktowy</t>
  </si>
  <si>
    <t>fax</t>
  </si>
  <si>
    <t>Załącznikami do niniejszego formularz stanowiącymi integralną część oferty są:</t>
  </si>
  <si>
    <t>Ofertę niniejszą wraz z załącznikami i dokumentami składamy na</t>
  </si>
  <si>
    <t>kolejno ponumerowanych stronach</t>
  </si>
  <si>
    <t>data</t>
  </si>
  <si>
    <t xml:space="preserve">miejscowość, </t>
  </si>
  <si>
    <t>podpisy osób upoważnionych do reprezentacji</t>
  </si>
  <si>
    <t>* niepotrzebne skreślić</t>
  </si>
  <si>
    <t>** W przypadku, gdy Wykonawca nie przekazuje danych osobowych innych niż bezpośrednio jego dotyczących lub zachodzi wyłączenie stosowania obowiązku informacyjnego, stosownie do art. 13 ust. 14 lub art. 14 ust. 5 RODO treści oświadczenia Wykonawca nie składa (usunięcie treści oświadczenia np. przez jego wykreślenie)</t>
  </si>
  <si>
    <t>Oświadczam, że w rozumieniu przesisów art. 104-106 ustawy z dnia 02.07.2004 r. o swobodzie działalności gospodarczej (tekst jedn. - Dz.U. z 2015 r., poz. 584, z późn. zm.) jestem:</t>
  </si>
  <si>
    <t>Nr postępowania:</t>
  </si>
  <si>
    <t>Przeprowadzenie szkoleń, kursów i warsztatów dla nauczycieli akademickich i studentów/ek  Uniwersytetu Warmińsko-Mazurskiego</t>
  </si>
  <si>
    <t>KURS ANIMATORA CZASU WOLNEGO
(szkolenie 4 grup x 15 osób)</t>
  </si>
  <si>
    <t>Powierzone nam zamówienie stanowiące przedmiot zamówienia wykonamy w terminie wymaganym przez Zamawiającego w ogłoszeniu o zamówieniu</t>
  </si>
  <si>
    <t>8.</t>
  </si>
  <si>
    <t xml:space="preserve">	Zatrudnimy  osobę niepełnosprawną* / bezrobotną* na podstawie stosunku pracy (umowy o pracę w rozumieniu przepisów Kodeksu pracy) do realizacji niniejszego zamówienia w zakresie usługi cateringowej lub hotelarskiej - TAK*/ NIE*</t>
  </si>
  <si>
    <t>386/2020/US/DZP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</si>
</sst>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3"/>
  <sheetViews>
    <sheetView tabSelected="1" view="pageBreakPreview" zoomScale="90" zoomScaleNormal="90" zoomScaleSheetLayoutView="90" workbookViewId="0">
      <selection activeCell="H2" sqref="H2"/>
    </sheetView>
  </sheetViews>
  <sheetFormatPr defaultColWidth="8.85546875" defaultRowHeight="15" x14ac:dyDescent="0.25"/>
  <cols>
    <col min="1" max="1" width="5" style="23" customWidth="1"/>
    <col min="2" max="2" width="8.85546875" style="1"/>
    <col min="3" max="3" width="10.28515625" style="1" customWidth="1"/>
    <col min="4" max="4" width="41.140625" style="1" customWidth="1"/>
    <col min="5" max="5" width="10.28515625" style="1" customWidth="1"/>
    <col min="6" max="6" width="10" style="1" customWidth="1"/>
    <col min="7" max="7" width="16.7109375" style="1" bestFit="1" customWidth="1"/>
    <col min="8" max="8" width="18.7109375" style="1" customWidth="1"/>
    <col min="9" max="16384" width="8.85546875" style="1"/>
  </cols>
  <sheetData>
    <row r="1" spans="1:8" x14ac:dyDescent="0.25">
      <c r="H1" s="11" t="s">
        <v>115</v>
      </c>
    </row>
    <row r="2" spans="1:8" x14ac:dyDescent="0.25">
      <c r="A2" s="24"/>
      <c r="B2" s="15"/>
      <c r="C2" s="15"/>
      <c r="G2" s="1" t="s">
        <v>165</v>
      </c>
      <c r="H2" s="11" t="s">
        <v>171</v>
      </c>
    </row>
    <row r="3" spans="1:8" x14ac:dyDescent="0.25">
      <c r="A3" s="16" t="s">
        <v>116</v>
      </c>
    </row>
    <row r="4" spans="1:8" x14ac:dyDescent="0.25">
      <c r="A4" s="10"/>
    </row>
    <row r="5" spans="1:8" ht="23.25" x14ac:dyDescent="0.25">
      <c r="A5" s="10"/>
      <c r="D5" s="41" t="s">
        <v>117</v>
      </c>
    </row>
    <row r="6" spans="1:8" x14ac:dyDescent="0.25">
      <c r="A6" s="17" t="s">
        <v>118</v>
      </c>
      <c r="D6" s="12"/>
      <c r="H6" s="18"/>
    </row>
    <row r="7" spans="1:8" ht="15.6" customHeight="1" x14ac:dyDescent="0.25">
      <c r="A7" s="10"/>
      <c r="B7" s="19" t="s">
        <v>119</v>
      </c>
      <c r="D7" s="21"/>
      <c r="G7" s="19" t="s">
        <v>142</v>
      </c>
      <c r="H7" s="22"/>
    </row>
    <row r="8" spans="1:8" ht="15.6" customHeight="1" x14ac:dyDescent="0.25">
      <c r="A8" s="10"/>
      <c r="B8" s="19" t="s">
        <v>137</v>
      </c>
      <c r="D8" s="21"/>
      <c r="G8" s="19" t="s">
        <v>140</v>
      </c>
      <c r="H8" s="22"/>
    </row>
    <row r="9" spans="1:8" x14ac:dyDescent="0.25">
      <c r="A9" s="10"/>
      <c r="B9" s="19" t="s">
        <v>120</v>
      </c>
      <c r="D9" s="22"/>
      <c r="G9" s="20" t="s">
        <v>141</v>
      </c>
      <c r="H9" s="22"/>
    </row>
    <row r="10" spans="1:8" x14ac:dyDescent="0.25">
      <c r="A10" s="10"/>
      <c r="B10" s="19" t="s">
        <v>121</v>
      </c>
      <c r="D10" s="22"/>
    </row>
    <row r="11" spans="1:8" x14ac:dyDescent="0.25">
      <c r="A11" s="10"/>
    </row>
    <row r="12" spans="1:8" x14ac:dyDescent="0.25">
      <c r="A12" s="19" t="s">
        <v>122</v>
      </c>
      <c r="B12" s="13"/>
    </row>
    <row r="13" spans="1:8" ht="15.75" x14ac:dyDescent="0.25">
      <c r="A13" s="10"/>
      <c r="B13" s="14"/>
      <c r="D13" s="51"/>
      <c r="E13" s="52"/>
      <c r="F13" s="52"/>
      <c r="G13" s="52"/>
      <c r="H13" s="53"/>
    </row>
    <row r="14" spans="1:8" x14ac:dyDescent="0.25">
      <c r="A14" s="19" t="s">
        <v>123</v>
      </c>
      <c r="B14" s="20"/>
      <c r="C14" s="20"/>
      <c r="D14" s="20"/>
    </row>
    <row r="15" spans="1:8" x14ac:dyDescent="0.2">
      <c r="A15" s="25" t="s">
        <v>166</v>
      </c>
      <c r="B15" s="20"/>
      <c r="C15" s="20"/>
      <c r="D15" s="20"/>
    </row>
    <row r="16" spans="1:8" x14ac:dyDescent="0.2">
      <c r="A16" s="25" t="s">
        <v>135</v>
      </c>
      <c r="B16" s="20"/>
      <c r="C16" s="20"/>
      <c r="D16" s="20"/>
    </row>
    <row r="17" spans="1:8" x14ac:dyDescent="0.2">
      <c r="A17" s="25" t="s">
        <v>136</v>
      </c>
      <c r="B17" s="20"/>
      <c r="C17" s="20"/>
      <c r="D17" s="20"/>
    </row>
    <row r="18" spans="1:8" x14ac:dyDescent="0.25">
      <c r="A18" s="19" t="s">
        <v>139</v>
      </c>
      <c r="B18" s="20"/>
      <c r="C18" s="20"/>
      <c r="D18" s="20"/>
    </row>
    <row r="20" spans="1:8" ht="45" x14ac:dyDescent="0.25">
      <c r="A20" s="6" t="s">
        <v>36</v>
      </c>
      <c r="B20" s="6" t="s">
        <v>5</v>
      </c>
      <c r="C20" s="6" t="s">
        <v>7</v>
      </c>
      <c r="D20" s="7" t="s">
        <v>6</v>
      </c>
      <c r="E20" s="7" t="s">
        <v>0</v>
      </c>
      <c r="F20" s="6" t="s">
        <v>2</v>
      </c>
      <c r="G20" s="6" t="s">
        <v>3</v>
      </c>
      <c r="H20" s="7" t="s">
        <v>4</v>
      </c>
    </row>
    <row r="21" spans="1:8" ht="30.6" customHeight="1" x14ac:dyDescent="0.25">
      <c r="A21" s="31">
        <v>1</v>
      </c>
      <c r="B21" s="31">
        <v>1</v>
      </c>
      <c r="C21" s="31">
        <v>1</v>
      </c>
      <c r="D21" s="21" t="s">
        <v>8</v>
      </c>
      <c r="E21" s="22" t="s">
        <v>1</v>
      </c>
      <c r="F21" s="22">
        <v>20</v>
      </c>
      <c r="G21" s="32"/>
      <c r="H21" s="32">
        <f>F21*G21</f>
        <v>0</v>
      </c>
    </row>
    <row r="22" spans="1:8" ht="38.25" x14ac:dyDescent="0.25">
      <c r="A22" s="31">
        <v>2</v>
      </c>
      <c r="B22" s="31">
        <v>1</v>
      </c>
      <c r="C22" s="31">
        <v>2</v>
      </c>
      <c r="D22" s="21" t="s">
        <v>9</v>
      </c>
      <c r="E22" s="22" t="s">
        <v>1</v>
      </c>
      <c r="F22" s="22">
        <v>10</v>
      </c>
      <c r="G22" s="32"/>
      <c r="H22" s="32">
        <f>F22*G22</f>
        <v>0</v>
      </c>
    </row>
    <row r="23" spans="1:8" ht="30" customHeight="1" x14ac:dyDescent="0.25">
      <c r="A23" s="31">
        <v>3</v>
      </c>
      <c r="B23" s="31">
        <v>1</v>
      </c>
      <c r="C23" s="31">
        <v>3</v>
      </c>
      <c r="D23" s="21" t="s">
        <v>12</v>
      </c>
      <c r="E23" s="22" t="s">
        <v>1</v>
      </c>
      <c r="F23" s="22">
        <v>21</v>
      </c>
      <c r="G23" s="32"/>
      <c r="H23" s="32">
        <f t="shared" ref="H23:H98" si="0">F23*G23</f>
        <v>0</v>
      </c>
    </row>
    <row r="24" spans="1:8" ht="27" customHeight="1" x14ac:dyDescent="0.25">
      <c r="A24" s="31">
        <v>4</v>
      </c>
      <c r="B24" s="31">
        <v>1</v>
      </c>
      <c r="C24" s="31">
        <v>4</v>
      </c>
      <c r="D24" s="21" t="s">
        <v>13</v>
      </c>
      <c r="E24" s="22" t="s">
        <v>1</v>
      </c>
      <c r="F24" s="22">
        <v>21</v>
      </c>
      <c r="G24" s="32"/>
      <c r="H24" s="32">
        <f t="shared" si="0"/>
        <v>0</v>
      </c>
    </row>
    <row r="25" spans="1:8" ht="30" customHeight="1" x14ac:dyDescent="0.25">
      <c r="A25" s="31">
        <v>5</v>
      </c>
      <c r="B25" s="33"/>
      <c r="C25" s="34"/>
      <c r="D25" s="35"/>
      <c r="E25" s="36"/>
      <c r="F25" s="36"/>
      <c r="G25" s="37" t="s">
        <v>32</v>
      </c>
      <c r="H25" s="38">
        <f>SUM(H21:H24)</f>
        <v>0</v>
      </c>
    </row>
    <row r="26" spans="1:8" ht="38.25" x14ac:dyDescent="0.25">
      <c r="A26" s="31">
        <v>6</v>
      </c>
      <c r="B26" s="31">
        <v>2</v>
      </c>
      <c r="C26" s="31">
        <v>1</v>
      </c>
      <c r="D26" s="21" t="s">
        <v>10</v>
      </c>
      <c r="E26" s="22" t="s">
        <v>1</v>
      </c>
      <c r="F26" s="22">
        <f>2*15*3</f>
        <v>90</v>
      </c>
      <c r="G26" s="32"/>
      <c r="H26" s="32">
        <f t="shared" si="0"/>
        <v>0</v>
      </c>
    </row>
    <row r="27" spans="1:8" ht="38.25" x14ac:dyDescent="0.25">
      <c r="A27" s="31">
        <v>7</v>
      </c>
      <c r="B27" s="31">
        <v>2</v>
      </c>
      <c r="C27" s="31">
        <v>2</v>
      </c>
      <c r="D27" s="21" t="s">
        <v>11</v>
      </c>
      <c r="E27" s="22" t="s">
        <v>1</v>
      </c>
      <c r="F27" s="22">
        <f>2*15*3</f>
        <v>90</v>
      </c>
      <c r="G27" s="32"/>
      <c r="H27" s="32">
        <f t="shared" si="0"/>
        <v>0</v>
      </c>
    </row>
    <row r="28" spans="1:8" ht="38.25" x14ac:dyDescent="0.25">
      <c r="A28" s="31">
        <v>8</v>
      </c>
      <c r="B28" s="31">
        <v>2</v>
      </c>
      <c r="C28" s="31">
        <v>3</v>
      </c>
      <c r="D28" s="21" t="s">
        <v>14</v>
      </c>
      <c r="E28" s="22" t="s">
        <v>1</v>
      </c>
      <c r="F28" s="22">
        <f>2*15*3</f>
        <v>90</v>
      </c>
      <c r="G28" s="32"/>
      <c r="H28" s="32">
        <f t="shared" si="0"/>
        <v>0</v>
      </c>
    </row>
    <row r="29" spans="1:8" ht="25.5" x14ac:dyDescent="0.25">
      <c r="A29" s="31">
        <v>9</v>
      </c>
      <c r="B29" s="31">
        <v>2</v>
      </c>
      <c r="C29" s="31">
        <v>4</v>
      </c>
      <c r="D29" s="44" t="s">
        <v>167</v>
      </c>
      <c r="E29" s="22" t="s">
        <v>1</v>
      </c>
      <c r="F29" s="43">
        <v>60</v>
      </c>
      <c r="G29" s="32"/>
      <c r="H29" s="32">
        <f t="shared" si="0"/>
        <v>0</v>
      </c>
    </row>
    <row r="30" spans="1:8" ht="25.5" x14ac:dyDescent="0.25">
      <c r="A30" s="31">
        <v>10</v>
      </c>
      <c r="B30" s="31">
        <v>2</v>
      </c>
      <c r="C30" s="31">
        <v>5</v>
      </c>
      <c r="D30" s="21" t="s">
        <v>15</v>
      </c>
      <c r="E30" s="22" t="s">
        <v>1</v>
      </c>
      <c r="F30" s="22">
        <f>2*15*3</f>
        <v>90</v>
      </c>
      <c r="G30" s="32"/>
      <c r="H30" s="32">
        <f t="shared" si="0"/>
        <v>0</v>
      </c>
    </row>
    <row r="31" spans="1:8" ht="25.5" x14ac:dyDescent="0.25">
      <c r="A31" s="31">
        <v>11</v>
      </c>
      <c r="B31" s="31">
        <v>2</v>
      </c>
      <c r="C31" s="31">
        <v>6</v>
      </c>
      <c r="D31" s="21" t="s">
        <v>16</v>
      </c>
      <c r="E31" s="22" t="s">
        <v>1</v>
      </c>
      <c r="F31" s="22">
        <f t="shared" ref="F31:F32" si="1">2*15*3</f>
        <v>90</v>
      </c>
      <c r="G31" s="32"/>
      <c r="H31" s="32">
        <f t="shared" si="0"/>
        <v>0</v>
      </c>
    </row>
    <row r="32" spans="1:8" ht="25.5" x14ac:dyDescent="0.25">
      <c r="A32" s="31">
        <v>12</v>
      </c>
      <c r="B32" s="31">
        <v>2</v>
      </c>
      <c r="C32" s="31">
        <v>7</v>
      </c>
      <c r="D32" s="21" t="s">
        <v>17</v>
      </c>
      <c r="E32" s="22" t="s">
        <v>1</v>
      </c>
      <c r="F32" s="22">
        <f t="shared" si="1"/>
        <v>90</v>
      </c>
      <c r="G32" s="32"/>
      <c r="H32" s="32">
        <f t="shared" si="0"/>
        <v>0</v>
      </c>
    </row>
    <row r="33" spans="1:8" ht="32.450000000000003" customHeight="1" x14ac:dyDescent="0.25">
      <c r="A33" s="31">
        <v>13</v>
      </c>
      <c r="B33" s="31"/>
      <c r="C33" s="31"/>
      <c r="D33" s="22"/>
      <c r="E33" s="22"/>
      <c r="F33" s="22"/>
      <c r="G33" s="37" t="s">
        <v>33</v>
      </c>
      <c r="H33" s="38">
        <f>SUM(H26:H32)</f>
        <v>0</v>
      </c>
    </row>
    <row r="34" spans="1:8" ht="33" customHeight="1" x14ac:dyDescent="0.25">
      <c r="A34" s="31">
        <v>14</v>
      </c>
      <c r="B34" s="31">
        <v>3</v>
      </c>
      <c r="C34" s="31">
        <v>1</v>
      </c>
      <c r="D34" s="21" t="s">
        <v>18</v>
      </c>
      <c r="E34" s="22" t="s">
        <v>1</v>
      </c>
      <c r="F34" s="22">
        <v>320</v>
      </c>
      <c r="G34" s="32"/>
      <c r="H34" s="32">
        <f t="shared" si="0"/>
        <v>0</v>
      </c>
    </row>
    <row r="35" spans="1:8" ht="25.5" x14ac:dyDescent="0.25">
      <c r="A35" s="31">
        <v>15</v>
      </c>
      <c r="B35" s="31">
        <v>3</v>
      </c>
      <c r="C35" s="31">
        <v>2</v>
      </c>
      <c r="D35" s="21" t="s">
        <v>19</v>
      </c>
      <c r="E35" s="22" t="s">
        <v>1</v>
      </c>
      <c r="F35" s="22">
        <v>320</v>
      </c>
      <c r="G35" s="32"/>
      <c r="H35" s="32">
        <f t="shared" si="0"/>
        <v>0</v>
      </c>
    </row>
    <row r="36" spans="1:8" ht="40.9" customHeight="1" x14ac:dyDescent="0.25">
      <c r="A36" s="31">
        <v>16</v>
      </c>
      <c r="B36" s="31">
        <v>3</v>
      </c>
      <c r="C36" s="31">
        <v>3</v>
      </c>
      <c r="D36" s="40" t="s">
        <v>20</v>
      </c>
      <c r="E36" s="22" t="s">
        <v>1</v>
      </c>
      <c r="F36" s="22">
        <v>90</v>
      </c>
      <c r="G36" s="32"/>
      <c r="H36" s="32">
        <f t="shared" si="0"/>
        <v>0</v>
      </c>
    </row>
    <row r="37" spans="1:8" ht="27.6" customHeight="1" x14ac:dyDescent="0.25">
      <c r="A37" s="31">
        <v>17</v>
      </c>
      <c r="B37" s="31">
        <v>3</v>
      </c>
      <c r="C37" s="31">
        <v>4</v>
      </c>
      <c r="D37" s="44" t="s">
        <v>21</v>
      </c>
      <c r="E37" s="43" t="s">
        <v>1</v>
      </c>
      <c r="F37" s="43">
        <v>240</v>
      </c>
      <c r="G37" s="32"/>
      <c r="H37" s="32">
        <f t="shared" si="0"/>
        <v>0</v>
      </c>
    </row>
    <row r="38" spans="1:8" ht="51.6" customHeight="1" x14ac:dyDescent="0.25">
      <c r="A38" s="31">
        <v>18</v>
      </c>
      <c r="B38" s="31">
        <v>3</v>
      </c>
      <c r="C38" s="31">
        <v>5</v>
      </c>
      <c r="D38" s="44" t="s">
        <v>22</v>
      </c>
      <c r="E38" s="43" t="s">
        <v>1</v>
      </c>
      <c r="F38" s="43">
        <v>240</v>
      </c>
      <c r="G38" s="32"/>
      <c r="H38" s="32">
        <f t="shared" si="0"/>
        <v>0</v>
      </c>
    </row>
    <row r="39" spans="1:8" ht="40.5" customHeight="1" x14ac:dyDescent="0.25">
      <c r="A39" s="31">
        <v>19</v>
      </c>
      <c r="B39" s="33"/>
      <c r="C39" s="34"/>
      <c r="D39" s="36"/>
      <c r="E39" s="36"/>
      <c r="F39" s="36"/>
      <c r="G39" s="35" t="s">
        <v>34</v>
      </c>
      <c r="H39" s="39">
        <f>SUM(H34:H38)</f>
        <v>0</v>
      </c>
    </row>
    <row r="40" spans="1:8" ht="25.5" x14ac:dyDescent="0.25">
      <c r="A40" s="31">
        <v>20</v>
      </c>
      <c r="B40" s="31">
        <v>4</v>
      </c>
      <c r="C40" s="31">
        <v>1</v>
      </c>
      <c r="D40" s="21" t="s">
        <v>23</v>
      </c>
      <c r="E40" s="22" t="s">
        <v>1</v>
      </c>
      <c r="F40" s="22">
        <v>60</v>
      </c>
      <c r="G40" s="32"/>
      <c r="H40" s="32">
        <f t="shared" si="0"/>
        <v>0</v>
      </c>
    </row>
    <row r="41" spans="1:8" ht="25.5" x14ac:dyDescent="0.25">
      <c r="A41" s="31">
        <v>21</v>
      </c>
      <c r="B41" s="31">
        <v>4</v>
      </c>
      <c r="C41" s="31">
        <v>1</v>
      </c>
      <c r="D41" s="21" t="s">
        <v>27</v>
      </c>
      <c r="E41" s="21" t="s">
        <v>25</v>
      </c>
      <c r="F41" s="22">
        <f>60*5</f>
        <v>300</v>
      </c>
      <c r="G41" s="32"/>
      <c r="H41" s="32">
        <f t="shared" si="0"/>
        <v>0</v>
      </c>
    </row>
    <row r="42" spans="1:8" ht="25.5" x14ac:dyDescent="0.25">
      <c r="A42" s="31">
        <v>22</v>
      </c>
      <c r="B42" s="31">
        <v>4</v>
      </c>
      <c r="C42" s="31">
        <v>1</v>
      </c>
      <c r="D42" s="21" t="s">
        <v>26</v>
      </c>
      <c r="E42" s="21" t="s">
        <v>25</v>
      </c>
      <c r="F42" s="22">
        <f>60*5</f>
        <v>300</v>
      </c>
      <c r="G42" s="32"/>
      <c r="H42" s="32">
        <f t="shared" si="0"/>
        <v>0</v>
      </c>
    </row>
    <row r="43" spans="1:8" ht="25.5" x14ac:dyDescent="0.25">
      <c r="A43" s="31">
        <v>23</v>
      </c>
      <c r="B43" s="31">
        <v>4</v>
      </c>
      <c r="C43" s="31">
        <v>1</v>
      </c>
      <c r="D43" s="21" t="s">
        <v>28</v>
      </c>
      <c r="E43" s="21" t="s">
        <v>25</v>
      </c>
      <c r="F43" s="22">
        <f>60*5</f>
        <v>300</v>
      </c>
      <c r="G43" s="32"/>
      <c r="H43" s="32">
        <f t="shared" si="0"/>
        <v>0</v>
      </c>
    </row>
    <row r="44" spans="1:8" ht="25.5" x14ac:dyDescent="0.25">
      <c r="A44" s="31">
        <v>24</v>
      </c>
      <c r="B44" s="31">
        <v>4</v>
      </c>
      <c r="C44" s="31">
        <v>1</v>
      </c>
      <c r="D44" s="21" t="s">
        <v>38</v>
      </c>
      <c r="E44" s="21" t="s">
        <v>25</v>
      </c>
      <c r="F44" s="22">
        <f>60*5</f>
        <v>300</v>
      </c>
      <c r="G44" s="32"/>
      <c r="H44" s="32">
        <f t="shared" si="0"/>
        <v>0</v>
      </c>
    </row>
    <row r="45" spans="1:8" ht="25.5" x14ac:dyDescent="0.25">
      <c r="A45" s="31">
        <v>25</v>
      </c>
      <c r="B45" s="31">
        <v>4</v>
      </c>
      <c r="C45" s="31">
        <v>2</v>
      </c>
      <c r="D45" s="21" t="s">
        <v>24</v>
      </c>
      <c r="E45" s="22" t="s">
        <v>1</v>
      </c>
      <c r="F45" s="22">
        <v>60</v>
      </c>
      <c r="G45" s="32"/>
      <c r="H45" s="32">
        <f t="shared" si="0"/>
        <v>0</v>
      </c>
    </row>
    <row r="46" spans="1:8" ht="25.5" x14ac:dyDescent="0.25">
      <c r="A46" s="31">
        <v>26</v>
      </c>
      <c r="B46" s="31">
        <v>4</v>
      </c>
      <c r="C46" s="31">
        <v>2</v>
      </c>
      <c r="D46" s="44" t="s">
        <v>29</v>
      </c>
      <c r="E46" s="44" t="s">
        <v>25</v>
      </c>
      <c r="F46" s="43">
        <f>60*5</f>
        <v>300</v>
      </c>
      <c r="G46" s="32"/>
      <c r="H46" s="32">
        <f t="shared" si="0"/>
        <v>0</v>
      </c>
    </row>
    <row r="47" spans="1:8" ht="25.5" x14ac:dyDescent="0.25">
      <c r="A47" s="31">
        <v>27</v>
      </c>
      <c r="B47" s="31">
        <v>4</v>
      </c>
      <c r="C47" s="31">
        <v>2</v>
      </c>
      <c r="D47" s="21" t="s">
        <v>30</v>
      </c>
      <c r="E47" s="21" t="s">
        <v>25</v>
      </c>
      <c r="F47" s="22">
        <f>60*5</f>
        <v>300</v>
      </c>
      <c r="G47" s="32"/>
      <c r="H47" s="32">
        <f t="shared" si="0"/>
        <v>0</v>
      </c>
    </row>
    <row r="48" spans="1:8" ht="25.5" x14ac:dyDescent="0.25">
      <c r="A48" s="31">
        <v>28</v>
      </c>
      <c r="B48" s="31">
        <v>4</v>
      </c>
      <c r="C48" s="31">
        <v>2</v>
      </c>
      <c r="D48" s="21" t="s">
        <v>31</v>
      </c>
      <c r="E48" s="21" t="s">
        <v>25</v>
      </c>
      <c r="F48" s="22">
        <f>60*5</f>
        <v>300</v>
      </c>
      <c r="G48" s="32"/>
      <c r="H48" s="32">
        <f t="shared" si="0"/>
        <v>0</v>
      </c>
    </row>
    <row r="49" spans="1:8" ht="25.5" x14ac:dyDescent="0.25">
      <c r="A49" s="31">
        <v>29</v>
      </c>
      <c r="B49" s="31">
        <v>4</v>
      </c>
      <c r="C49" s="31">
        <v>2</v>
      </c>
      <c r="D49" s="21" t="s">
        <v>37</v>
      </c>
      <c r="E49" s="21" t="s">
        <v>25</v>
      </c>
      <c r="F49" s="22">
        <f>60*5</f>
        <v>300</v>
      </c>
      <c r="G49" s="32"/>
      <c r="H49" s="32">
        <f t="shared" si="0"/>
        <v>0</v>
      </c>
    </row>
    <row r="50" spans="1:8" ht="42" customHeight="1" x14ac:dyDescent="0.25">
      <c r="A50" s="31">
        <v>30</v>
      </c>
      <c r="B50" s="33"/>
      <c r="C50" s="34"/>
      <c r="D50" s="36"/>
      <c r="E50" s="36"/>
      <c r="F50" s="36"/>
      <c r="G50" s="35" t="s">
        <v>35</v>
      </c>
      <c r="H50" s="39">
        <f>SUM(H40:H49)</f>
        <v>0</v>
      </c>
    </row>
    <row r="51" spans="1:8" ht="38.25" x14ac:dyDescent="0.25">
      <c r="A51" s="31">
        <v>31</v>
      </c>
      <c r="B51" s="31">
        <v>5</v>
      </c>
      <c r="C51" s="31">
        <v>1</v>
      </c>
      <c r="D51" s="21" t="s">
        <v>39</v>
      </c>
      <c r="E51" s="22" t="s">
        <v>1</v>
      </c>
      <c r="F51" s="22">
        <v>12</v>
      </c>
      <c r="G51" s="32"/>
      <c r="H51" s="32">
        <f t="shared" si="0"/>
        <v>0</v>
      </c>
    </row>
    <row r="52" spans="1:8" ht="38.25" x14ac:dyDescent="0.25">
      <c r="A52" s="31">
        <v>32</v>
      </c>
      <c r="B52" s="31">
        <v>5</v>
      </c>
      <c r="C52" s="31">
        <v>1</v>
      </c>
      <c r="D52" s="21" t="s">
        <v>40</v>
      </c>
      <c r="E52" s="21" t="s">
        <v>25</v>
      </c>
      <c r="F52" s="22">
        <f>12*10</f>
        <v>120</v>
      </c>
      <c r="G52" s="32"/>
      <c r="H52" s="32">
        <f t="shared" si="0"/>
        <v>0</v>
      </c>
    </row>
    <row r="53" spans="1:8" ht="38.25" x14ac:dyDescent="0.25">
      <c r="A53" s="31">
        <v>33</v>
      </c>
      <c r="B53" s="31">
        <v>5</v>
      </c>
      <c r="C53" s="31">
        <v>1</v>
      </c>
      <c r="D53" s="21" t="s">
        <v>41</v>
      </c>
      <c r="E53" s="21" t="s">
        <v>25</v>
      </c>
      <c r="F53" s="22">
        <f t="shared" ref="F53:F55" si="2">12*10</f>
        <v>120</v>
      </c>
      <c r="G53" s="32"/>
      <c r="H53" s="32">
        <f t="shared" si="0"/>
        <v>0</v>
      </c>
    </row>
    <row r="54" spans="1:8" ht="38.25" x14ac:dyDescent="0.25">
      <c r="A54" s="31">
        <v>34</v>
      </c>
      <c r="B54" s="31">
        <v>5</v>
      </c>
      <c r="C54" s="31">
        <v>1</v>
      </c>
      <c r="D54" s="21" t="s">
        <v>42</v>
      </c>
      <c r="E54" s="21" t="s">
        <v>25</v>
      </c>
      <c r="F54" s="22">
        <f t="shared" si="2"/>
        <v>120</v>
      </c>
      <c r="G54" s="32"/>
      <c r="H54" s="32">
        <f t="shared" si="0"/>
        <v>0</v>
      </c>
    </row>
    <row r="55" spans="1:8" ht="38.25" x14ac:dyDescent="0.25">
      <c r="A55" s="31">
        <v>35</v>
      </c>
      <c r="B55" s="31">
        <v>5</v>
      </c>
      <c r="C55" s="31">
        <v>1</v>
      </c>
      <c r="D55" s="21" t="s">
        <v>43</v>
      </c>
      <c r="E55" s="21" t="s">
        <v>25</v>
      </c>
      <c r="F55" s="22">
        <f t="shared" si="2"/>
        <v>120</v>
      </c>
      <c r="G55" s="32"/>
      <c r="H55" s="32">
        <f t="shared" si="0"/>
        <v>0</v>
      </c>
    </row>
    <row r="56" spans="1:8" ht="25.5" x14ac:dyDescent="0.25">
      <c r="A56" s="31">
        <v>36</v>
      </c>
      <c r="B56" s="31">
        <v>5</v>
      </c>
      <c r="C56" s="31">
        <v>2</v>
      </c>
      <c r="D56" s="21" t="s">
        <v>44</v>
      </c>
      <c r="E56" s="22" t="s">
        <v>1</v>
      </c>
      <c r="F56" s="22">
        <f>4*10</f>
        <v>40</v>
      </c>
      <c r="G56" s="32"/>
      <c r="H56" s="32">
        <f t="shared" si="0"/>
        <v>0</v>
      </c>
    </row>
    <row r="57" spans="1:8" ht="25.5" x14ac:dyDescent="0.25">
      <c r="A57" s="31">
        <v>37</v>
      </c>
      <c r="B57" s="31">
        <v>5</v>
      </c>
      <c r="C57" s="31">
        <v>2</v>
      </c>
      <c r="D57" s="21" t="s">
        <v>45</v>
      </c>
      <c r="E57" s="21" t="s">
        <v>25</v>
      </c>
      <c r="F57" s="22">
        <f>40*10</f>
        <v>400</v>
      </c>
      <c r="G57" s="32"/>
      <c r="H57" s="32">
        <f t="shared" si="0"/>
        <v>0</v>
      </c>
    </row>
    <row r="58" spans="1:8" ht="25.5" x14ac:dyDescent="0.25">
      <c r="A58" s="31">
        <v>38</v>
      </c>
      <c r="B58" s="31">
        <v>5</v>
      </c>
      <c r="C58" s="31">
        <v>2</v>
      </c>
      <c r="D58" s="21" t="s">
        <v>46</v>
      </c>
      <c r="E58" s="21" t="s">
        <v>25</v>
      </c>
      <c r="F58" s="22">
        <f t="shared" ref="F58:F60" si="3">40*10</f>
        <v>400</v>
      </c>
      <c r="G58" s="32"/>
      <c r="H58" s="32">
        <f t="shared" si="0"/>
        <v>0</v>
      </c>
    </row>
    <row r="59" spans="1:8" ht="25.5" x14ac:dyDescent="0.25">
      <c r="A59" s="31">
        <v>39</v>
      </c>
      <c r="B59" s="31">
        <v>5</v>
      </c>
      <c r="C59" s="31">
        <v>2</v>
      </c>
      <c r="D59" s="21" t="s">
        <v>47</v>
      </c>
      <c r="E59" s="21" t="s">
        <v>25</v>
      </c>
      <c r="F59" s="22">
        <f t="shared" si="3"/>
        <v>400</v>
      </c>
      <c r="G59" s="32"/>
      <c r="H59" s="32">
        <f t="shared" si="0"/>
        <v>0</v>
      </c>
    </row>
    <row r="60" spans="1:8" ht="25.5" x14ac:dyDescent="0.25">
      <c r="A60" s="31">
        <v>40</v>
      </c>
      <c r="B60" s="31">
        <v>5</v>
      </c>
      <c r="C60" s="31">
        <v>2</v>
      </c>
      <c r="D60" s="21" t="s">
        <v>48</v>
      </c>
      <c r="E60" s="21" t="s">
        <v>25</v>
      </c>
      <c r="F60" s="22">
        <f t="shared" si="3"/>
        <v>400</v>
      </c>
      <c r="G60" s="32"/>
      <c r="H60" s="32">
        <f t="shared" si="0"/>
        <v>0</v>
      </c>
    </row>
    <row r="61" spans="1:8" ht="25.5" x14ac:dyDescent="0.25">
      <c r="A61" s="31">
        <v>41</v>
      </c>
      <c r="B61" s="31">
        <v>5</v>
      </c>
      <c r="C61" s="31">
        <v>3</v>
      </c>
      <c r="D61" s="21" t="s">
        <v>53</v>
      </c>
      <c r="E61" s="22" t="s">
        <v>1</v>
      </c>
      <c r="F61" s="22">
        <f>2*15</f>
        <v>30</v>
      </c>
      <c r="G61" s="32"/>
      <c r="H61" s="32">
        <f t="shared" si="0"/>
        <v>0</v>
      </c>
    </row>
    <row r="62" spans="1:8" ht="25.5" x14ac:dyDescent="0.25">
      <c r="A62" s="31">
        <v>42</v>
      </c>
      <c r="B62" s="31">
        <v>5</v>
      </c>
      <c r="C62" s="31">
        <v>3</v>
      </c>
      <c r="D62" s="21" t="s">
        <v>49</v>
      </c>
      <c r="E62" s="21" t="s">
        <v>25</v>
      </c>
      <c r="F62" s="42">
        <v>360</v>
      </c>
      <c r="G62" s="32"/>
      <c r="H62" s="32">
        <f t="shared" si="0"/>
        <v>0</v>
      </c>
    </row>
    <row r="63" spans="1:8" ht="25.5" x14ac:dyDescent="0.25">
      <c r="A63" s="31">
        <v>43</v>
      </c>
      <c r="B63" s="31">
        <v>5</v>
      </c>
      <c r="C63" s="31">
        <v>3</v>
      </c>
      <c r="D63" s="21" t="s">
        <v>50</v>
      </c>
      <c r="E63" s="21" t="s">
        <v>25</v>
      </c>
      <c r="F63" s="42">
        <v>360</v>
      </c>
      <c r="G63" s="32"/>
      <c r="H63" s="32">
        <f t="shared" si="0"/>
        <v>0</v>
      </c>
    </row>
    <row r="64" spans="1:8" ht="25.5" x14ac:dyDescent="0.25">
      <c r="A64" s="31">
        <v>44</v>
      </c>
      <c r="B64" s="31">
        <v>5</v>
      </c>
      <c r="C64" s="31">
        <v>3</v>
      </c>
      <c r="D64" s="21" t="s">
        <v>51</v>
      </c>
      <c r="E64" s="21" t="s">
        <v>25</v>
      </c>
      <c r="F64" s="42">
        <v>360</v>
      </c>
      <c r="G64" s="32"/>
      <c r="H64" s="32">
        <f t="shared" si="0"/>
        <v>0</v>
      </c>
    </row>
    <row r="65" spans="1:8" ht="25.5" x14ac:dyDescent="0.25">
      <c r="A65" s="31">
        <v>45</v>
      </c>
      <c r="B65" s="31">
        <v>5</v>
      </c>
      <c r="C65" s="31">
        <v>3</v>
      </c>
      <c r="D65" s="21" t="s">
        <v>52</v>
      </c>
      <c r="E65" s="21" t="s">
        <v>25</v>
      </c>
      <c r="F65" s="42">
        <v>360</v>
      </c>
      <c r="G65" s="32"/>
      <c r="H65" s="32">
        <f t="shared" si="0"/>
        <v>0</v>
      </c>
    </row>
    <row r="66" spans="1:8" ht="25.5" x14ac:dyDescent="0.25">
      <c r="A66" s="31">
        <v>46</v>
      </c>
      <c r="B66" s="31">
        <v>5</v>
      </c>
      <c r="C66" s="31">
        <v>4</v>
      </c>
      <c r="D66" s="21" t="s">
        <v>54</v>
      </c>
      <c r="E66" s="22" t="s">
        <v>1</v>
      </c>
      <c r="F66" s="22">
        <v>40</v>
      </c>
      <c r="G66" s="32"/>
      <c r="H66" s="32">
        <f t="shared" si="0"/>
        <v>0</v>
      </c>
    </row>
    <row r="67" spans="1:8" ht="25.5" x14ac:dyDescent="0.25">
      <c r="A67" s="31">
        <v>47</v>
      </c>
      <c r="B67" s="31">
        <v>5</v>
      </c>
      <c r="C67" s="31">
        <v>4</v>
      </c>
      <c r="D67" s="21" t="s">
        <v>55</v>
      </c>
      <c r="E67" s="21" t="s">
        <v>25</v>
      </c>
      <c r="F67" s="22">
        <f>40*4</f>
        <v>160</v>
      </c>
      <c r="G67" s="32"/>
      <c r="H67" s="32">
        <f t="shared" si="0"/>
        <v>0</v>
      </c>
    </row>
    <row r="68" spans="1:8" ht="25.5" x14ac:dyDescent="0.25">
      <c r="A68" s="31">
        <v>48</v>
      </c>
      <c r="B68" s="31">
        <v>5</v>
      </c>
      <c r="C68" s="31">
        <v>4</v>
      </c>
      <c r="D68" s="21" t="s">
        <v>56</v>
      </c>
      <c r="E68" s="21" t="s">
        <v>25</v>
      </c>
      <c r="F68" s="22">
        <f t="shared" ref="F68:F70" si="4">40*4</f>
        <v>160</v>
      </c>
      <c r="G68" s="32"/>
      <c r="H68" s="32">
        <f t="shared" si="0"/>
        <v>0</v>
      </c>
    </row>
    <row r="69" spans="1:8" ht="25.5" x14ac:dyDescent="0.25">
      <c r="A69" s="31">
        <v>49</v>
      </c>
      <c r="B69" s="31">
        <v>5</v>
      </c>
      <c r="C69" s="31">
        <v>4</v>
      </c>
      <c r="D69" s="21" t="s">
        <v>57</v>
      </c>
      <c r="E69" s="21" t="s">
        <v>25</v>
      </c>
      <c r="F69" s="22">
        <f t="shared" si="4"/>
        <v>160</v>
      </c>
      <c r="G69" s="32"/>
      <c r="H69" s="32">
        <f t="shared" si="0"/>
        <v>0</v>
      </c>
    </row>
    <row r="70" spans="1:8" ht="25.5" x14ac:dyDescent="0.25">
      <c r="A70" s="31">
        <v>50</v>
      </c>
      <c r="B70" s="31">
        <v>5</v>
      </c>
      <c r="C70" s="31">
        <v>4</v>
      </c>
      <c r="D70" s="21" t="s">
        <v>58</v>
      </c>
      <c r="E70" s="21" t="s">
        <v>25</v>
      </c>
      <c r="F70" s="22">
        <f t="shared" si="4"/>
        <v>160</v>
      </c>
      <c r="G70" s="32"/>
      <c r="H70" s="32">
        <f t="shared" si="0"/>
        <v>0</v>
      </c>
    </row>
    <row r="71" spans="1:8" ht="25.5" x14ac:dyDescent="0.25">
      <c r="A71" s="31">
        <v>51</v>
      </c>
      <c r="B71" s="31">
        <v>5</v>
      </c>
      <c r="C71" s="31">
        <v>5</v>
      </c>
      <c r="D71" s="21" t="s">
        <v>59</v>
      </c>
      <c r="E71" s="22" t="s">
        <v>1</v>
      </c>
      <c r="F71" s="22">
        <f>2*15</f>
        <v>30</v>
      </c>
      <c r="G71" s="32"/>
      <c r="H71" s="32">
        <f t="shared" si="0"/>
        <v>0</v>
      </c>
    </row>
    <row r="72" spans="1:8" ht="25.5" x14ac:dyDescent="0.25">
      <c r="A72" s="31">
        <v>52</v>
      </c>
      <c r="B72" s="31">
        <v>5</v>
      </c>
      <c r="C72" s="31">
        <v>5</v>
      </c>
      <c r="D72" s="21" t="s">
        <v>60</v>
      </c>
      <c r="E72" s="21" t="s">
        <v>25</v>
      </c>
      <c r="F72" s="22">
        <f>30*3</f>
        <v>90</v>
      </c>
      <c r="G72" s="32"/>
      <c r="H72" s="32">
        <f t="shared" si="0"/>
        <v>0</v>
      </c>
    </row>
    <row r="73" spans="1:8" ht="25.5" x14ac:dyDescent="0.25">
      <c r="A73" s="31">
        <v>53</v>
      </c>
      <c r="B73" s="31">
        <v>5</v>
      </c>
      <c r="C73" s="31">
        <v>5</v>
      </c>
      <c r="D73" s="21" t="s">
        <v>61</v>
      </c>
      <c r="E73" s="21" t="s">
        <v>25</v>
      </c>
      <c r="F73" s="22">
        <f t="shared" ref="F73:F75" si="5">30*3</f>
        <v>90</v>
      </c>
      <c r="G73" s="32"/>
      <c r="H73" s="32">
        <f t="shared" si="0"/>
        <v>0</v>
      </c>
    </row>
    <row r="74" spans="1:8" ht="25.5" x14ac:dyDescent="0.25">
      <c r="A74" s="31">
        <v>54</v>
      </c>
      <c r="B74" s="31">
        <v>5</v>
      </c>
      <c r="C74" s="31">
        <v>5</v>
      </c>
      <c r="D74" s="21" t="s">
        <v>62</v>
      </c>
      <c r="E74" s="21" t="s">
        <v>25</v>
      </c>
      <c r="F74" s="22">
        <f t="shared" si="5"/>
        <v>90</v>
      </c>
      <c r="G74" s="32"/>
      <c r="H74" s="32">
        <f t="shared" si="0"/>
        <v>0</v>
      </c>
    </row>
    <row r="75" spans="1:8" ht="25.5" x14ac:dyDescent="0.25">
      <c r="A75" s="31">
        <v>55</v>
      </c>
      <c r="B75" s="31">
        <v>5</v>
      </c>
      <c r="C75" s="31">
        <v>5</v>
      </c>
      <c r="D75" s="21" t="s">
        <v>63</v>
      </c>
      <c r="E75" s="21" t="s">
        <v>25</v>
      </c>
      <c r="F75" s="22">
        <f t="shared" si="5"/>
        <v>90</v>
      </c>
      <c r="G75" s="32"/>
      <c r="H75" s="32">
        <f t="shared" si="0"/>
        <v>0</v>
      </c>
    </row>
    <row r="76" spans="1:8" ht="27.75" customHeight="1" x14ac:dyDescent="0.25">
      <c r="A76" s="31">
        <v>56</v>
      </c>
      <c r="B76" s="33"/>
      <c r="C76" s="34"/>
      <c r="D76" s="36"/>
      <c r="E76" s="36"/>
      <c r="F76" s="36"/>
      <c r="G76" s="35" t="s">
        <v>64</v>
      </c>
      <c r="H76" s="39">
        <f>SUM(H51:H75)</f>
        <v>0</v>
      </c>
    </row>
    <row r="77" spans="1:8" ht="38.25" x14ac:dyDescent="0.25">
      <c r="A77" s="31">
        <v>57</v>
      </c>
      <c r="B77" s="31">
        <v>6</v>
      </c>
      <c r="C77" s="31">
        <v>1</v>
      </c>
      <c r="D77" s="21" t="s">
        <v>65</v>
      </c>
      <c r="E77" s="22" t="s">
        <v>1</v>
      </c>
      <c r="F77" s="22">
        <f>2*12</f>
        <v>24</v>
      </c>
      <c r="G77" s="32"/>
      <c r="H77" s="32">
        <f t="shared" si="0"/>
        <v>0</v>
      </c>
    </row>
    <row r="78" spans="1:8" ht="38.25" x14ac:dyDescent="0.25">
      <c r="A78" s="31">
        <v>58</v>
      </c>
      <c r="B78" s="31">
        <v>6</v>
      </c>
      <c r="C78" s="31">
        <v>1</v>
      </c>
      <c r="D78" s="21" t="s">
        <v>66</v>
      </c>
      <c r="E78" s="21" t="s">
        <v>25</v>
      </c>
      <c r="F78" s="22">
        <f>24*2</f>
        <v>48</v>
      </c>
      <c r="G78" s="32"/>
      <c r="H78" s="32">
        <f t="shared" si="0"/>
        <v>0</v>
      </c>
    </row>
    <row r="79" spans="1:8" ht="38.25" x14ac:dyDescent="0.25">
      <c r="A79" s="31">
        <v>59</v>
      </c>
      <c r="B79" s="31">
        <v>6</v>
      </c>
      <c r="C79" s="31">
        <v>1</v>
      </c>
      <c r="D79" s="21" t="s">
        <v>67</v>
      </c>
      <c r="E79" s="21" t="s">
        <v>25</v>
      </c>
      <c r="F79" s="22">
        <f t="shared" ref="F79:F81" si="6">24*2</f>
        <v>48</v>
      </c>
      <c r="G79" s="32"/>
      <c r="H79" s="32">
        <f t="shared" si="0"/>
        <v>0</v>
      </c>
    </row>
    <row r="80" spans="1:8" ht="38.25" x14ac:dyDescent="0.25">
      <c r="A80" s="31">
        <v>60</v>
      </c>
      <c r="B80" s="31">
        <v>6</v>
      </c>
      <c r="C80" s="31">
        <v>1</v>
      </c>
      <c r="D80" s="21" t="s">
        <v>68</v>
      </c>
      <c r="E80" s="21" t="s">
        <v>25</v>
      </c>
      <c r="F80" s="22">
        <f t="shared" si="6"/>
        <v>48</v>
      </c>
      <c r="G80" s="32"/>
      <c r="H80" s="32">
        <f t="shared" si="0"/>
        <v>0</v>
      </c>
    </row>
    <row r="81" spans="1:8" ht="38.25" x14ac:dyDescent="0.25">
      <c r="A81" s="31">
        <v>61</v>
      </c>
      <c r="B81" s="31">
        <v>6</v>
      </c>
      <c r="C81" s="31">
        <v>1</v>
      </c>
      <c r="D81" s="21" t="s">
        <v>69</v>
      </c>
      <c r="E81" s="21" t="s">
        <v>25</v>
      </c>
      <c r="F81" s="22">
        <f t="shared" si="6"/>
        <v>48</v>
      </c>
      <c r="G81" s="32"/>
      <c r="H81" s="32">
        <f t="shared" si="0"/>
        <v>0</v>
      </c>
    </row>
    <row r="82" spans="1:8" ht="30.6" customHeight="1" x14ac:dyDescent="0.25">
      <c r="A82" s="31">
        <v>62</v>
      </c>
      <c r="B82" s="31">
        <v>6</v>
      </c>
      <c r="C82" s="31">
        <v>2</v>
      </c>
      <c r="D82" s="21" t="s">
        <v>70</v>
      </c>
      <c r="E82" s="22" t="s">
        <v>1</v>
      </c>
      <c r="F82" s="22">
        <f>2*12</f>
        <v>24</v>
      </c>
      <c r="G82" s="32"/>
      <c r="H82" s="32">
        <f t="shared" si="0"/>
        <v>0</v>
      </c>
    </row>
    <row r="83" spans="1:8" ht="30.6" customHeight="1" x14ac:dyDescent="0.25">
      <c r="A83" s="31">
        <v>63</v>
      </c>
      <c r="B83" s="31">
        <v>6</v>
      </c>
      <c r="C83" s="31">
        <v>2</v>
      </c>
      <c r="D83" s="21" t="s">
        <v>71</v>
      </c>
      <c r="E83" s="21" t="s">
        <v>25</v>
      </c>
      <c r="F83" s="22">
        <f>1*24</f>
        <v>24</v>
      </c>
      <c r="G83" s="32"/>
      <c r="H83" s="32">
        <f t="shared" si="0"/>
        <v>0</v>
      </c>
    </row>
    <row r="84" spans="1:8" ht="30.6" customHeight="1" x14ac:dyDescent="0.25">
      <c r="A84" s="31">
        <v>64</v>
      </c>
      <c r="B84" s="31">
        <v>6</v>
      </c>
      <c r="C84" s="31">
        <v>2</v>
      </c>
      <c r="D84" s="21" t="s">
        <v>72</v>
      </c>
      <c r="E84" s="21" t="s">
        <v>25</v>
      </c>
      <c r="F84" s="22">
        <f>1*24</f>
        <v>24</v>
      </c>
      <c r="G84" s="32"/>
      <c r="H84" s="32">
        <f t="shared" si="0"/>
        <v>0</v>
      </c>
    </row>
    <row r="85" spans="1:8" ht="30.6" customHeight="1" x14ac:dyDescent="0.25">
      <c r="A85" s="31">
        <v>65</v>
      </c>
      <c r="B85" s="31">
        <v>6</v>
      </c>
      <c r="C85" s="31">
        <v>2</v>
      </c>
      <c r="D85" s="21" t="s">
        <v>73</v>
      </c>
      <c r="E85" s="21" t="s">
        <v>25</v>
      </c>
      <c r="F85" s="22">
        <f>1*24</f>
        <v>24</v>
      </c>
      <c r="G85" s="32"/>
      <c r="H85" s="32">
        <f t="shared" si="0"/>
        <v>0</v>
      </c>
    </row>
    <row r="86" spans="1:8" ht="30.6" customHeight="1" x14ac:dyDescent="0.25">
      <c r="A86" s="31">
        <v>66</v>
      </c>
      <c r="B86" s="31">
        <v>6</v>
      </c>
      <c r="C86" s="31">
        <v>2</v>
      </c>
      <c r="D86" s="21" t="s">
        <v>74</v>
      </c>
      <c r="E86" s="21" t="s">
        <v>25</v>
      </c>
      <c r="F86" s="22">
        <f>1*24</f>
        <v>24</v>
      </c>
      <c r="G86" s="32"/>
      <c r="H86" s="32">
        <f t="shared" si="0"/>
        <v>0</v>
      </c>
    </row>
    <row r="87" spans="1:8" ht="25.5" x14ac:dyDescent="0.25">
      <c r="A87" s="31">
        <v>67</v>
      </c>
      <c r="B87" s="31">
        <v>6</v>
      </c>
      <c r="C87" s="31">
        <v>3</v>
      </c>
      <c r="D87" s="21" t="s">
        <v>75</v>
      </c>
      <c r="E87" s="22" t="s">
        <v>1</v>
      </c>
      <c r="F87" s="22">
        <f>2*12</f>
        <v>24</v>
      </c>
      <c r="G87" s="32"/>
      <c r="H87" s="32">
        <f t="shared" si="0"/>
        <v>0</v>
      </c>
    </row>
    <row r="88" spans="1:8" ht="25.5" x14ac:dyDescent="0.25">
      <c r="A88" s="31">
        <v>68</v>
      </c>
      <c r="B88" s="31">
        <v>6</v>
      </c>
      <c r="C88" s="31">
        <v>3</v>
      </c>
      <c r="D88" s="21" t="s">
        <v>76</v>
      </c>
      <c r="E88" s="21" t="s">
        <v>25</v>
      </c>
      <c r="F88" s="22">
        <f>24</f>
        <v>24</v>
      </c>
      <c r="G88" s="32"/>
      <c r="H88" s="32">
        <f t="shared" si="0"/>
        <v>0</v>
      </c>
    </row>
    <row r="89" spans="1:8" ht="25.5" x14ac:dyDescent="0.25">
      <c r="A89" s="31">
        <v>69</v>
      </c>
      <c r="B89" s="31">
        <v>6</v>
      </c>
      <c r="C89" s="31">
        <v>3</v>
      </c>
      <c r="D89" s="21" t="s">
        <v>77</v>
      </c>
      <c r="E89" s="21" t="s">
        <v>25</v>
      </c>
      <c r="F89" s="22">
        <f>24</f>
        <v>24</v>
      </c>
      <c r="G89" s="32"/>
      <c r="H89" s="32">
        <f t="shared" si="0"/>
        <v>0</v>
      </c>
    </row>
    <row r="90" spans="1:8" ht="25.5" x14ac:dyDescent="0.25">
      <c r="A90" s="31">
        <v>70</v>
      </c>
      <c r="B90" s="31">
        <v>6</v>
      </c>
      <c r="C90" s="31">
        <v>3</v>
      </c>
      <c r="D90" s="21" t="s">
        <v>78</v>
      </c>
      <c r="E90" s="21" t="s">
        <v>25</v>
      </c>
      <c r="F90" s="22">
        <f>24</f>
        <v>24</v>
      </c>
      <c r="G90" s="32"/>
      <c r="H90" s="32">
        <f t="shared" si="0"/>
        <v>0</v>
      </c>
    </row>
    <row r="91" spans="1:8" ht="25.5" x14ac:dyDescent="0.25">
      <c r="A91" s="31">
        <v>71</v>
      </c>
      <c r="B91" s="31">
        <v>6</v>
      </c>
      <c r="C91" s="31">
        <v>3</v>
      </c>
      <c r="D91" s="21" t="s">
        <v>79</v>
      </c>
      <c r="E91" s="21" t="s">
        <v>25</v>
      </c>
      <c r="F91" s="22">
        <f>24</f>
        <v>24</v>
      </c>
      <c r="G91" s="32"/>
      <c r="H91" s="32">
        <f t="shared" si="0"/>
        <v>0</v>
      </c>
    </row>
    <row r="92" spans="1:8" ht="25.5" x14ac:dyDescent="0.25">
      <c r="A92" s="31">
        <v>72</v>
      </c>
      <c r="B92" s="31">
        <v>6</v>
      </c>
      <c r="C92" s="31">
        <v>4</v>
      </c>
      <c r="D92" s="21" t="s">
        <v>80</v>
      </c>
      <c r="E92" s="22" t="s">
        <v>1</v>
      </c>
      <c r="F92" s="22">
        <f>2*12</f>
        <v>24</v>
      </c>
      <c r="G92" s="32"/>
      <c r="H92" s="32">
        <f t="shared" si="0"/>
        <v>0</v>
      </c>
    </row>
    <row r="93" spans="1:8" ht="25.5" x14ac:dyDescent="0.25">
      <c r="A93" s="31">
        <v>73</v>
      </c>
      <c r="B93" s="31">
        <v>6</v>
      </c>
      <c r="C93" s="31">
        <v>4</v>
      </c>
      <c r="D93" s="21" t="s">
        <v>81</v>
      </c>
      <c r="E93" s="21" t="s">
        <v>25</v>
      </c>
      <c r="F93" s="22">
        <f>24</f>
        <v>24</v>
      </c>
      <c r="G93" s="32"/>
      <c r="H93" s="32">
        <f t="shared" si="0"/>
        <v>0</v>
      </c>
    </row>
    <row r="94" spans="1:8" ht="25.5" x14ac:dyDescent="0.25">
      <c r="A94" s="31">
        <v>74</v>
      </c>
      <c r="B94" s="31">
        <v>6</v>
      </c>
      <c r="C94" s="31">
        <v>4</v>
      </c>
      <c r="D94" s="21" t="s">
        <v>82</v>
      </c>
      <c r="E94" s="21" t="s">
        <v>25</v>
      </c>
      <c r="F94" s="22">
        <f>24</f>
        <v>24</v>
      </c>
      <c r="G94" s="32"/>
      <c r="H94" s="32">
        <f t="shared" si="0"/>
        <v>0</v>
      </c>
    </row>
    <row r="95" spans="1:8" ht="25.5" x14ac:dyDescent="0.25">
      <c r="A95" s="31">
        <v>75</v>
      </c>
      <c r="B95" s="31">
        <v>6</v>
      </c>
      <c r="C95" s="31">
        <v>4</v>
      </c>
      <c r="D95" s="21" t="s">
        <v>83</v>
      </c>
      <c r="E95" s="21" t="s">
        <v>25</v>
      </c>
      <c r="F95" s="22">
        <f>24</f>
        <v>24</v>
      </c>
      <c r="G95" s="32"/>
      <c r="H95" s="32">
        <f t="shared" si="0"/>
        <v>0</v>
      </c>
    </row>
    <row r="96" spans="1:8" ht="25.5" x14ac:dyDescent="0.25">
      <c r="A96" s="31">
        <v>76</v>
      </c>
      <c r="B96" s="31">
        <v>6</v>
      </c>
      <c r="C96" s="31">
        <v>4</v>
      </c>
      <c r="D96" s="21" t="s">
        <v>84</v>
      </c>
      <c r="E96" s="21" t="s">
        <v>25</v>
      </c>
      <c r="F96" s="22">
        <f>24</f>
        <v>24</v>
      </c>
      <c r="G96" s="32"/>
      <c r="H96" s="32">
        <f t="shared" si="0"/>
        <v>0</v>
      </c>
    </row>
    <row r="97" spans="1:8" ht="51" x14ac:dyDescent="0.25">
      <c r="A97" s="31">
        <v>77</v>
      </c>
      <c r="B97" s="31">
        <v>6</v>
      </c>
      <c r="C97" s="31">
        <v>5</v>
      </c>
      <c r="D97" s="21" t="s">
        <v>85</v>
      </c>
      <c r="E97" s="22" t="s">
        <v>1</v>
      </c>
      <c r="F97" s="22">
        <f>2*12</f>
        <v>24</v>
      </c>
      <c r="G97" s="32"/>
      <c r="H97" s="32">
        <f t="shared" si="0"/>
        <v>0</v>
      </c>
    </row>
    <row r="98" spans="1:8" ht="51" x14ac:dyDescent="0.25">
      <c r="A98" s="31">
        <v>78</v>
      </c>
      <c r="B98" s="31">
        <v>6</v>
      </c>
      <c r="C98" s="31">
        <v>5</v>
      </c>
      <c r="D98" s="21" t="s">
        <v>86</v>
      </c>
      <c r="E98" s="21" t="s">
        <v>25</v>
      </c>
      <c r="F98" s="22">
        <f>24</f>
        <v>24</v>
      </c>
      <c r="G98" s="32"/>
      <c r="H98" s="32">
        <f t="shared" si="0"/>
        <v>0</v>
      </c>
    </row>
    <row r="99" spans="1:8" ht="51" x14ac:dyDescent="0.25">
      <c r="A99" s="31">
        <v>79</v>
      </c>
      <c r="B99" s="31">
        <v>6</v>
      </c>
      <c r="C99" s="31">
        <v>5</v>
      </c>
      <c r="D99" s="21" t="s">
        <v>87</v>
      </c>
      <c r="E99" s="21" t="s">
        <v>25</v>
      </c>
      <c r="F99" s="22">
        <f>24</f>
        <v>24</v>
      </c>
      <c r="G99" s="32"/>
      <c r="H99" s="32">
        <f t="shared" ref="H99:H122" si="7">F99*G99</f>
        <v>0</v>
      </c>
    </row>
    <row r="100" spans="1:8" ht="51" x14ac:dyDescent="0.25">
      <c r="A100" s="31">
        <v>80</v>
      </c>
      <c r="B100" s="31">
        <v>6</v>
      </c>
      <c r="C100" s="31">
        <v>5</v>
      </c>
      <c r="D100" s="21" t="s">
        <v>88</v>
      </c>
      <c r="E100" s="21" t="s">
        <v>25</v>
      </c>
      <c r="F100" s="22">
        <f>24</f>
        <v>24</v>
      </c>
      <c r="G100" s="32"/>
      <c r="H100" s="32">
        <f t="shared" si="7"/>
        <v>0</v>
      </c>
    </row>
    <row r="101" spans="1:8" ht="51" x14ac:dyDescent="0.25">
      <c r="A101" s="31">
        <v>81</v>
      </c>
      <c r="B101" s="31">
        <v>6</v>
      </c>
      <c r="C101" s="31">
        <v>5</v>
      </c>
      <c r="D101" s="21" t="s">
        <v>89</v>
      </c>
      <c r="E101" s="21" t="s">
        <v>25</v>
      </c>
      <c r="F101" s="22">
        <f>24</f>
        <v>24</v>
      </c>
      <c r="G101" s="32"/>
      <c r="H101" s="32">
        <f t="shared" si="7"/>
        <v>0</v>
      </c>
    </row>
    <row r="102" spans="1:8" ht="27" customHeight="1" x14ac:dyDescent="0.25">
      <c r="A102" s="31">
        <v>82</v>
      </c>
      <c r="B102" s="33"/>
      <c r="C102" s="34"/>
      <c r="D102" s="36"/>
      <c r="E102" s="36"/>
      <c r="F102" s="36"/>
      <c r="G102" s="35" t="s">
        <v>90</v>
      </c>
      <c r="H102" s="39">
        <f>SUM(H77:H101)</f>
        <v>0</v>
      </c>
    </row>
    <row r="103" spans="1:8" ht="36.6" customHeight="1" x14ac:dyDescent="0.25">
      <c r="A103" s="31">
        <v>83</v>
      </c>
      <c r="B103" s="31">
        <v>7</v>
      </c>
      <c r="C103" s="31">
        <v>1</v>
      </c>
      <c r="D103" s="21" t="s">
        <v>91</v>
      </c>
      <c r="E103" s="22" t="s">
        <v>1</v>
      </c>
      <c r="F103" s="22">
        <f>4*3</f>
        <v>12</v>
      </c>
      <c r="G103" s="32"/>
      <c r="H103" s="32">
        <f t="shared" si="7"/>
        <v>0</v>
      </c>
    </row>
    <row r="104" spans="1:8" ht="36.6" customHeight="1" x14ac:dyDescent="0.25">
      <c r="A104" s="31">
        <v>84</v>
      </c>
      <c r="B104" s="31">
        <v>7</v>
      </c>
      <c r="C104" s="31">
        <v>1</v>
      </c>
      <c r="D104" s="21" t="s">
        <v>92</v>
      </c>
      <c r="E104" s="21" t="s">
        <v>25</v>
      </c>
      <c r="F104" s="22">
        <f>12*12</f>
        <v>144</v>
      </c>
      <c r="G104" s="32"/>
      <c r="H104" s="32">
        <f t="shared" si="7"/>
        <v>0</v>
      </c>
    </row>
    <row r="105" spans="1:8" ht="36.6" customHeight="1" x14ac:dyDescent="0.25">
      <c r="A105" s="31">
        <v>85</v>
      </c>
      <c r="B105" s="31">
        <v>7</v>
      </c>
      <c r="C105" s="31">
        <v>1</v>
      </c>
      <c r="D105" s="21" t="s">
        <v>93</v>
      </c>
      <c r="E105" s="21" t="s">
        <v>25</v>
      </c>
      <c r="F105" s="22">
        <f t="shared" ref="F105:F107" si="8">12*12</f>
        <v>144</v>
      </c>
      <c r="G105" s="32"/>
      <c r="H105" s="32">
        <f t="shared" si="7"/>
        <v>0</v>
      </c>
    </row>
    <row r="106" spans="1:8" ht="36.6" customHeight="1" x14ac:dyDescent="0.25">
      <c r="A106" s="31">
        <v>86</v>
      </c>
      <c r="B106" s="31">
        <v>7</v>
      </c>
      <c r="C106" s="31">
        <v>1</v>
      </c>
      <c r="D106" s="21" t="s">
        <v>94</v>
      </c>
      <c r="E106" s="21" t="s">
        <v>25</v>
      </c>
      <c r="F106" s="22">
        <f t="shared" si="8"/>
        <v>144</v>
      </c>
      <c r="G106" s="32"/>
      <c r="H106" s="32">
        <f t="shared" si="7"/>
        <v>0</v>
      </c>
    </row>
    <row r="107" spans="1:8" ht="36.6" customHeight="1" x14ac:dyDescent="0.25">
      <c r="A107" s="31">
        <v>87</v>
      </c>
      <c r="B107" s="31">
        <v>7</v>
      </c>
      <c r="C107" s="31">
        <v>1</v>
      </c>
      <c r="D107" s="21" t="s">
        <v>95</v>
      </c>
      <c r="E107" s="21" t="s">
        <v>25</v>
      </c>
      <c r="F107" s="22">
        <f t="shared" si="8"/>
        <v>144</v>
      </c>
      <c r="G107" s="32"/>
      <c r="H107" s="32">
        <f t="shared" si="7"/>
        <v>0</v>
      </c>
    </row>
    <row r="108" spans="1:8" ht="38.25" x14ac:dyDescent="0.25">
      <c r="A108" s="31">
        <v>88</v>
      </c>
      <c r="B108" s="31">
        <v>7</v>
      </c>
      <c r="C108" s="31">
        <v>2</v>
      </c>
      <c r="D108" s="21" t="s">
        <v>97</v>
      </c>
      <c r="E108" s="22" t="s">
        <v>96</v>
      </c>
      <c r="F108" s="22">
        <f>3*20</f>
        <v>60</v>
      </c>
      <c r="G108" s="32"/>
      <c r="H108" s="32">
        <f t="shared" si="7"/>
        <v>0</v>
      </c>
    </row>
    <row r="109" spans="1:8" ht="25.5" x14ac:dyDescent="0.25">
      <c r="A109" s="31">
        <v>89</v>
      </c>
      <c r="B109" s="31">
        <v>7</v>
      </c>
      <c r="C109" s="31">
        <v>2</v>
      </c>
      <c r="D109" s="21" t="s">
        <v>98</v>
      </c>
      <c r="E109" s="21" t="s">
        <v>25</v>
      </c>
      <c r="F109" s="22">
        <f>60*10</f>
        <v>600</v>
      </c>
      <c r="G109" s="32"/>
      <c r="H109" s="32">
        <f t="shared" si="7"/>
        <v>0</v>
      </c>
    </row>
    <row r="110" spans="1:8" ht="25.5" x14ac:dyDescent="0.25">
      <c r="A110" s="31">
        <v>90</v>
      </c>
      <c r="B110" s="31">
        <v>7</v>
      </c>
      <c r="C110" s="31">
        <v>2</v>
      </c>
      <c r="D110" s="21" t="s">
        <v>99</v>
      </c>
      <c r="E110" s="21" t="s">
        <v>25</v>
      </c>
      <c r="F110" s="22">
        <f t="shared" ref="F110:F112" si="9">60*10</f>
        <v>600</v>
      </c>
      <c r="G110" s="32"/>
      <c r="H110" s="32">
        <f t="shared" si="7"/>
        <v>0</v>
      </c>
    </row>
    <row r="111" spans="1:8" ht="25.5" x14ac:dyDescent="0.25">
      <c r="A111" s="31">
        <v>91</v>
      </c>
      <c r="B111" s="31">
        <v>7</v>
      </c>
      <c r="C111" s="31">
        <v>2</v>
      </c>
      <c r="D111" s="21" t="s">
        <v>100</v>
      </c>
      <c r="E111" s="21" t="s">
        <v>25</v>
      </c>
      <c r="F111" s="22">
        <f t="shared" si="9"/>
        <v>600</v>
      </c>
      <c r="G111" s="32"/>
      <c r="H111" s="32">
        <f t="shared" si="7"/>
        <v>0</v>
      </c>
    </row>
    <row r="112" spans="1:8" ht="25.5" x14ac:dyDescent="0.25">
      <c r="A112" s="31">
        <v>92</v>
      </c>
      <c r="B112" s="31">
        <v>7</v>
      </c>
      <c r="C112" s="31">
        <v>2</v>
      </c>
      <c r="D112" s="21" t="s">
        <v>101</v>
      </c>
      <c r="E112" s="21" t="s">
        <v>25</v>
      </c>
      <c r="F112" s="22">
        <f t="shared" si="9"/>
        <v>600</v>
      </c>
      <c r="G112" s="32"/>
      <c r="H112" s="32">
        <f t="shared" si="7"/>
        <v>0</v>
      </c>
    </row>
    <row r="113" spans="1:9" ht="25.5" x14ac:dyDescent="0.25">
      <c r="A113" s="31">
        <v>93</v>
      </c>
      <c r="B113" s="31">
        <v>7</v>
      </c>
      <c r="C113" s="31">
        <v>3</v>
      </c>
      <c r="D113" s="21" t="s">
        <v>102</v>
      </c>
      <c r="E113" s="22" t="s">
        <v>96</v>
      </c>
      <c r="F113" s="22">
        <f>3*20</f>
        <v>60</v>
      </c>
      <c r="G113" s="32"/>
      <c r="H113" s="32">
        <f t="shared" si="7"/>
        <v>0</v>
      </c>
    </row>
    <row r="114" spans="1:9" ht="25.5" x14ac:dyDescent="0.25">
      <c r="A114" s="31">
        <v>94</v>
      </c>
      <c r="B114" s="31">
        <v>7</v>
      </c>
      <c r="C114" s="31">
        <v>3</v>
      </c>
      <c r="D114" s="21" t="s">
        <v>103</v>
      </c>
      <c r="E114" s="21" t="s">
        <v>25</v>
      </c>
      <c r="F114" s="22">
        <f>60*3</f>
        <v>180</v>
      </c>
      <c r="G114" s="32"/>
      <c r="H114" s="32">
        <f t="shared" si="7"/>
        <v>0</v>
      </c>
    </row>
    <row r="115" spans="1:9" ht="25.5" x14ac:dyDescent="0.25">
      <c r="A115" s="31">
        <v>95</v>
      </c>
      <c r="B115" s="31">
        <v>7</v>
      </c>
      <c r="C115" s="31">
        <v>3</v>
      </c>
      <c r="D115" s="21" t="s">
        <v>105</v>
      </c>
      <c r="E115" s="21" t="s">
        <v>25</v>
      </c>
      <c r="F115" s="22">
        <f t="shared" ref="F115:F117" si="10">60*3</f>
        <v>180</v>
      </c>
      <c r="G115" s="32"/>
      <c r="H115" s="32">
        <f t="shared" si="7"/>
        <v>0</v>
      </c>
    </row>
    <row r="116" spans="1:9" ht="25.5" x14ac:dyDescent="0.25">
      <c r="A116" s="31">
        <v>96</v>
      </c>
      <c r="B116" s="31">
        <v>7</v>
      </c>
      <c r="C116" s="31">
        <v>3</v>
      </c>
      <c r="D116" s="21" t="s">
        <v>107</v>
      </c>
      <c r="E116" s="21" t="s">
        <v>25</v>
      </c>
      <c r="F116" s="22">
        <f t="shared" si="10"/>
        <v>180</v>
      </c>
      <c r="G116" s="32"/>
      <c r="H116" s="32">
        <f t="shared" si="7"/>
        <v>0</v>
      </c>
    </row>
    <row r="117" spans="1:9" ht="25.5" x14ac:dyDescent="0.25">
      <c r="A117" s="31">
        <v>97</v>
      </c>
      <c r="B117" s="31">
        <v>7</v>
      </c>
      <c r="C117" s="31">
        <v>3</v>
      </c>
      <c r="D117" s="21" t="s">
        <v>109</v>
      </c>
      <c r="E117" s="21" t="s">
        <v>25</v>
      </c>
      <c r="F117" s="22">
        <f t="shared" si="10"/>
        <v>180</v>
      </c>
      <c r="G117" s="32"/>
      <c r="H117" s="32">
        <f t="shared" si="7"/>
        <v>0</v>
      </c>
    </row>
    <row r="118" spans="1:9" ht="25.5" x14ac:dyDescent="0.25">
      <c r="A118" s="31">
        <v>98</v>
      </c>
      <c r="B118" s="31">
        <v>7</v>
      </c>
      <c r="C118" s="31">
        <v>4</v>
      </c>
      <c r="D118" s="21" t="s">
        <v>111</v>
      </c>
      <c r="E118" s="22" t="s">
        <v>96</v>
      </c>
      <c r="F118" s="22">
        <f>3*20</f>
        <v>60</v>
      </c>
      <c r="G118" s="32"/>
      <c r="H118" s="32">
        <f t="shared" si="7"/>
        <v>0</v>
      </c>
    </row>
    <row r="119" spans="1:9" ht="25.5" x14ac:dyDescent="0.25">
      <c r="A119" s="31">
        <v>99</v>
      </c>
      <c r="B119" s="31">
        <v>7</v>
      </c>
      <c r="C119" s="31">
        <v>4</v>
      </c>
      <c r="D119" s="21" t="s">
        <v>104</v>
      </c>
      <c r="E119" s="21" t="s">
        <v>25</v>
      </c>
      <c r="F119" s="22">
        <f>60*3</f>
        <v>180</v>
      </c>
      <c r="G119" s="32"/>
      <c r="H119" s="32">
        <f t="shared" si="7"/>
        <v>0</v>
      </c>
    </row>
    <row r="120" spans="1:9" ht="25.5" x14ac:dyDescent="0.25">
      <c r="A120" s="31">
        <v>100</v>
      </c>
      <c r="B120" s="31">
        <v>7</v>
      </c>
      <c r="C120" s="31">
        <v>4</v>
      </c>
      <c r="D120" s="21" t="s">
        <v>106</v>
      </c>
      <c r="E120" s="21" t="s">
        <v>25</v>
      </c>
      <c r="F120" s="22">
        <f t="shared" ref="F120:F122" si="11">60*3</f>
        <v>180</v>
      </c>
      <c r="G120" s="32"/>
      <c r="H120" s="32">
        <f t="shared" si="7"/>
        <v>0</v>
      </c>
    </row>
    <row r="121" spans="1:9" ht="25.5" x14ac:dyDescent="0.25">
      <c r="A121" s="31">
        <v>101</v>
      </c>
      <c r="B121" s="31">
        <v>7</v>
      </c>
      <c r="C121" s="31">
        <v>4</v>
      </c>
      <c r="D121" s="21" t="s">
        <v>108</v>
      </c>
      <c r="E121" s="21" t="s">
        <v>25</v>
      </c>
      <c r="F121" s="22">
        <f t="shared" si="11"/>
        <v>180</v>
      </c>
      <c r="G121" s="32"/>
      <c r="H121" s="32">
        <f t="shared" si="7"/>
        <v>0</v>
      </c>
    </row>
    <row r="122" spans="1:9" ht="25.5" x14ac:dyDescent="0.25">
      <c r="A122" s="31">
        <v>102</v>
      </c>
      <c r="B122" s="31">
        <v>7</v>
      </c>
      <c r="C122" s="31">
        <v>4</v>
      </c>
      <c r="D122" s="21" t="s">
        <v>110</v>
      </c>
      <c r="E122" s="21" t="s">
        <v>25</v>
      </c>
      <c r="F122" s="22">
        <f t="shared" si="11"/>
        <v>180</v>
      </c>
      <c r="G122" s="32"/>
      <c r="H122" s="32">
        <f t="shared" si="7"/>
        <v>0</v>
      </c>
    </row>
    <row r="123" spans="1:9" ht="35.25" customHeight="1" x14ac:dyDescent="0.25">
      <c r="A123" s="31">
        <v>103</v>
      </c>
      <c r="B123" s="33"/>
      <c r="C123" s="34"/>
      <c r="D123" s="36"/>
      <c r="E123" s="36"/>
      <c r="F123" s="36"/>
      <c r="G123" s="35" t="s">
        <v>112</v>
      </c>
      <c r="H123" s="39">
        <f>SUM(H103:H122)</f>
        <v>0</v>
      </c>
    </row>
    <row r="124" spans="1:9" ht="41.25" customHeight="1" x14ac:dyDescent="0.25">
      <c r="A124" s="3">
        <v>104</v>
      </c>
      <c r="B124" s="8"/>
      <c r="C124" s="4"/>
      <c r="D124" s="4"/>
      <c r="E124" s="4"/>
      <c r="F124" s="4"/>
      <c r="G124" s="9" t="s">
        <v>113</v>
      </c>
      <c r="H124" s="5">
        <f>H25+H33+H39+H50+H76+H102+H123</f>
        <v>0</v>
      </c>
    </row>
    <row r="125" spans="1:9" ht="46.5" customHeight="1" x14ac:dyDescent="0.25">
      <c r="A125" s="26" t="s">
        <v>114</v>
      </c>
      <c r="B125" s="4"/>
      <c r="C125" s="48"/>
      <c r="D125" s="49"/>
      <c r="E125" s="49"/>
      <c r="F125" s="49"/>
      <c r="G125" s="49"/>
      <c r="H125" s="50"/>
    </row>
    <row r="127" spans="1:9" x14ac:dyDescent="0.25">
      <c r="A127" s="10" t="s">
        <v>124</v>
      </c>
    </row>
    <row r="128" spans="1:9" ht="28.15" customHeight="1" x14ac:dyDescent="0.25">
      <c r="A128" s="29" t="s">
        <v>125</v>
      </c>
      <c r="B128" s="45" t="s">
        <v>168</v>
      </c>
      <c r="C128" s="45"/>
      <c r="D128" s="45"/>
      <c r="E128" s="45"/>
      <c r="F128" s="45"/>
      <c r="G128" s="45"/>
      <c r="H128" s="45"/>
      <c r="I128" s="45"/>
    </row>
    <row r="129" spans="1:9" ht="21" customHeight="1" x14ac:dyDescent="0.25">
      <c r="A129" s="29" t="s">
        <v>126</v>
      </c>
      <c r="B129" s="45" t="s">
        <v>127</v>
      </c>
      <c r="C129" s="45"/>
      <c r="D129" s="45"/>
      <c r="E129" s="45"/>
      <c r="F129" s="45"/>
      <c r="G129" s="45"/>
      <c r="H129" s="45"/>
      <c r="I129" s="45"/>
    </row>
    <row r="130" spans="1:9" x14ac:dyDescent="0.25">
      <c r="B130" s="1" t="s">
        <v>128</v>
      </c>
    </row>
    <row r="131" spans="1:9" x14ac:dyDescent="0.25">
      <c r="B131" s="1" t="s">
        <v>129</v>
      </c>
    </row>
    <row r="132" spans="1:9" x14ac:dyDescent="0.25">
      <c r="B132" s="1" t="s">
        <v>130</v>
      </c>
    </row>
    <row r="133" spans="1:9" x14ac:dyDescent="0.25">
      <c r="A133" s="29" t="s">
        <v>131</v>
      </c>
      <c r="B133" s="30" t="s">
        <v>132</v>
      </c>
      <c r="C133" s="30"/>
      <c r="D133" s="30"/>
      <c r="E133" s="30"/>
      <c r="F133" s="30"/>
      <c r="G133" s="30"/>
      <c r="H133" s="30"/>
      <c r="I133" s="30"/>
    </row>
    <row r="134" spans="1:9" ht="30" customHeight="1" x14ac:dyDescent="0.25">
      <c r="A134" s="29" t="s">
        <v>133</v>
      </c>
      <c r="B134" s="45" t="s">
        <v>138</v>
      </c>
      <c r="C134" s="45"/>
      <c r="D134" s="45"/>
      <c r="E134" s="45"/>
      <c r="F134" s="45"/>
      <c r="G134" s="45"/>
      <c r="H134" s="45"/>
      <c r="I134" s="45"/>
    </row>
    <row r="135" spans="1:9" ht="28.15" customHeight="1" x14ac:dyDescent="0.25">
      <c r="A135" s="29" t="s">
        <v>134</v>
      </c>
      <c r="B135" s="45" t="s">
        <v>164</v>
      </c>
      <c r="C135" s="45"/>
      <c r="D135" s="45"/>
      <c r="E135" s="45"/>
      <c r="F135" s="45"/>
      <c r="G135" s="45"/>
      <c r="H135" s="45"/>
      <c r="I135" s="45"/>
    </row>
    <row r="136" spans="1:9" x14ac:dyDescent="0.25">
      <c r="B136" s="1" t="s">
        <v>125</v>
      </c>
      <c r="C136" s="1" t="s">
        <v>143</v>
      </c>
      <c r="E136" s="27" t="s">
        <v>148</v>
      </c>
      <c r="F136" s="1" t="s">
        <v>147</v>
      </c>
    </row>
    <row r="137" spans="1:9" x14ac:dyDescent="0.25">
      <c r="B137" s="1" t="s">
        <v>126</v>
      </c>
      <c r="C137" s="1" t="s">
        <v>144</v>
      </c>
      <c r="E137" s="27" t="s">
        <v>148</v>
      </c>
      <c r="F137" s="1" t="s">
        <v>147</v>
      </c>
    </row>
    <row r="138" spans="1:9" x14ac:dyDescent="0.25">
      <c r="B138" s="1" t="s">
        <v>131</v>
      </c>
      <c r="C138" s="1" t="s">
        <v>145</v>
      </c>
      <c r="E138" s="27" t="s">
        <v>148</v>
      </c>
      <c r="F138" s="1" t="s">
        <v>147</v>
      </c>
    </row>
    <row r="139" spans="1:9" x14ac:dyDescent="0.25">
      <c r="B139" s="1" t="s">
        <v>133</v>
      </c>
      <c r="C139" s="1" t="s">
        <v>146</v>
      </c>
      <c r="E139" s="27" t="s">
        <v>148</v>
      </c>
      <c r="F139" s="1" t="s">
        <v>147</v>
      </c>
    </row>
    <row r="140" spans="1:9" ht="29.45" customHeight="1" x14ac:dyDescent="0.25">
      <c r="A140" s="29" t="s">
        <v>149</v>
      </c>
      <c r="B140" s="45" t="s">
        <v>150</v>
      </c>
      <c r="C140" s="45"/>
      <c r="D140" s="45"/>
      <c r="E140" s="45"/>
      <c r="F140" s="45"/>
      <c r="G140" s="45"/>
      <c r="H140" s="45"/>
      <c r="I140" s="45"/>
    </row>
    <row r="141" spans="1:9" ht="22.15" customHeight="1" x14ac:dyDescent="0.25">
      <c r="A141" s="23" t="s">
        <v>151</v>
      </c>
      <c r="B141" s="1" t="s">
        <v>152</v>
      </c>
    </row>
    <row r="142" spans="1:9" x14ac:dyDescent="0.25">
      <c r="B142" s="1" t="s">
        <v>153</v>
      </c>
      <c r="D142" s="2"/>
    </row>
    <row r="143" spans="1:9" x14ac:dyDescent="0.25">
      <c r="B143" s="1" t="s">
        <v>154</v>
      </c>
      <c r="D143" s="2"/>
    </row>
    <row r="144" spans="1:9" x14ac:dyDescent="0.25">
      <c r="B144" s="1" t="s">
        <v>155</v>
      </c>
      <c r="D144" s="2"/>
    </row>
    <row r="145" spans="1:9" x14ac:dyDescent="0.25">
      <c r="B145" s="1" t="s">
        <v>141</v>
      </c>
      <c r="D145" s="2"/>
    </row>
    <row r="146" spans="1:9" ht="40.5" customHeight="1" x14ac:dyDescent="0.25">
      <c r="A146" s="23" t="s">
        <v>169</v>
      </c>
      <c r="B146" s="46" t="s">
        <v>170</v>
      </c>
      <c r="C146" s="46"/>
      <c r="D146" s="46"/>
      <c r="E146" s="46"/>
      <c r="F146" s="46"/>
      <c r="G146" s="46"/>
      <c r="H146" s="46"/>
      <c r="I146" s="46"/>
    </row>
    <row r="147" spans="1:9" x14ac:dyDescent="0.25">
      <c r="A147" s="47" t="s">
        <v>156</v>
      </c>
      <c r="B147" s="47"/>
      <c r="C147" s="47"/>
      <c r="D147" s="47"/>
      <c r="E147" s="47"/>
      <c r="F147" s="47"/>
      <c r="G147" s="47"/>
      <c r="H147" s="47"/>
      <c r="I147" s="47"/>
    </row>
    <row r="148" spans="1:9" x14ac:dyDescent="0.25">
      <c r="A148" s="23" t="s">
        <v>125</v>
      </c>
    </row>
    <row r="149" spans="1:9" x14ac:dyDescent="0.25">
      <c r="A149" s="23" t="s">
        <v>126</v>
      </c>
    </row>
    <row r="150" spans="1:9" x14ac:dyDescent="0.25">
      <c r="A150" s="23" t="s">
        <v>131</v>
      </c>
    </row>
    <row r="151" spans="1:9" x14ac:dyDescent="0.25">
      <c r="A151" s="23" t="s">
        <v>133</v>
      </c>
    </row>
    <row r="153" spans="1:9" x14ac:dyDescent="0.25">
      <c r="D153" s="27" t="s">
        <v>157</v>
      </c>
      <c r="E153" s="2"/>
      <c r="F153" s="1" t="s">
        <v>158</v>
      </c>
    </row>
    <row r="154" spans="1:9" x14ac:dyDescent="0.25">
      <c r="A154" s="10"/>
    </row>
    <row r="155" spans="1:9" x14ac:dyDescent="0.25">
      <c r="A155" s="10"/>
      <c r="D155" s="2"/>
      <c r="E155" s="2"/>
    </row>
    <row r="156" spans="1:9" x14ac:dyDescent="0.25">
      <c r="A156" s="10"/>
      <c r="D156" s="27" t="s">
        <v>160</v>
      </c>
      <c r="E156" s="1" t="s">
        <v>159</v>
      </c>
    </row>
    <row r="157" spans="1:9" x14ac:dyDescent="0.25">
      <c r="A157" s="10"/>
    </row>
    <row r="158" spans="1:9" x14ac:dyDescent="0.25">
      <c r="A158" s="10"/>
    </row>
    <row r="159" spans="1:9" x14ac:dyDescent="0.25">
      <c r="G159" s="28"/>
      <c r="H159" s="28"/>
      <c r="I159" s="28"/>
    </row>
    <row r="160" spans="1:9" x14ac:dyDescent="0.25">
      <c r="G160" s="1" t="s">
        <v>161</v>
      </c>
    </row>
    <row r="162" spans="1:9" x14ac:dyDescent="0.25">
      <c r="A162" s="46" t="s">
        <v>162</v>
      </c>
      <c r="B162" s="46"/>
      <c r="C162" s="46"/>
      <c r="D162" s="46"/>
      <c r="E162" s="46"/>
      <c r="F162" s="46"/>
      <c r="G162" s="46"/>
      <c r="H162" s="46"/>
      <c r="I162" s="46"/>
    </row>
    <row r="163" spans="1:9" ht="46.9" customHeight="1" x14ac:dyDescent="0.25">
      <c r="A163" s="46" t="s">
        <v>163</v>
      </c>
      <c r="B163" s="46"/>
      <c r="C163" s="46"/>
      <c r="D163" s="46"/>
      <c r="E163" s="46"/>
      <c r="F163" s="46"/>
      <c r="G163" s="46"/>
      <c r="H163" s="46"/>
      <c r="I163" s="46"/>
    </row>
  </sheetData>
  <mergeCells count="11">
    <mergeCell ref="B128:I128"/>
    <mergeCell ref="B129:I129"/>
    <mergeCell ref="B134:I134"/>
    <mergeCell ref="C125:H125"/>
    <mergeCell ref="D13:H13"/>
    <mergeCell ref="B135:I135"/>
    <mergeCell ref="B140:I140"/>
    <mergeCell ref="A163:I163"/>
    <mergeCell ref="A162:I162"/>
    <mergeCell ref="A147:I147"/>
    <mergeCell ref="B146:I146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&amp;Rstrona &amp;P/&amp;N</oddFooter>
  </headerFooter>
  <rowBreaks count="11" manualBreakCount="11">
    <brk id="25" max="16383" man="1"/>
    <brk id="33" max="16383" man="1"/>
    <brk id="39" max="16383" man="1"/>
    <brk id="50" max="16383" man="1"/>
    <brk id="60" max="16383" man="1"/>
    <brk id="86" max="16383" man="1"/>
    <brk id="96" max="16383" man="1"/>
    <brk id="102" max="16383" man="1"/>
    <brk id="112" max="16383" man="1"/>
    <brk id="126" max="16383" man="1"/>
    <brk id="152" max="16383" man="1"/>
  </rowBreaks>
  <ignoredErrors>
    <ignoredError sqref="F92 F97 F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</dc:creator>
  <cp:lastModifiedBy>Magdalena</cp:lastModifiedBy>
  <cp:lastPrinted>2020-11-02T19:23:34Z</cp:lastPrinted>
  <dcterms:created xsi:type="dcterms:W3CDTF">2020-09-28T12:30:38Z</dcterms:created>
  <dcterms:modified xsi:type="dcterms:W3CDTF">2020-11-26T11:25:58Z</dcterms:modified>
</cp:coreProperties>
</file>