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<sst xmlns="http://schemas.openxmlformats.org/spreadsheetml/2006/main" count="516" uniqueCount="150">
  <si>
    <t>Lp.</t>
  </si>
  <si>
    <t xml:space="preserve">Forma </t>
  </si>
  <si>
    <t>ogółem</t>
  </si>
  <si>
    <t>przedmiotu</t>
  </si>
  <si>
    <t>1.</t>
  </si>
  <si>
    <t>I</t>
  </si>
  <si>
    <t>II</t>
  </si>
  <si>
    <t>III</t>
  </si>
  <si>
    <t>Nazwa modułu/</t>
  </si>
  <si>
    <t>udziałem</t>
  </si>
  <si>
    <t>wykłady</t>
  </si>
  <si>
    <t>ćwiczenia</t>
  </si>
  <si>
    <t>na innym kierunku</t>
  </si>
  <si>
    <t>wymagające bezpośredniego</t>
  </si>
  <si>
    <t>o charakterze praktycznym</t>
  </si>
  <si>
    <t>(laboratoryjne, projektowe, warsztatowe)</t>
  </si>
  <si>
    <t>ogólnouczelniane lub realizowane</t>
  </si>
  <si>
    <t>w łącznej liczbie pkt ECTS</t>
  </si>
  <si>
    <t>Procentowy udział pkt ECTS</t>
  </si>
  <si>
    <t>samodzielna</t>
  </si>
  <si>
    <t>studenta</t>
  </si>
  <si>
    <t xml:space="preserve">dla każdego z obszarów kształcenia </t>
  </si>
  <si>
    <t>zajęcia</t>
  </si>
  <si>
    <t>praktyczne</t>
  </si>
  <si>
    <t>o</t>
  </si>
  <si>
    <t>praca</t>
  </si>
  <si>
    <t>Punkty ECTS</t>
  </si>
  <si>
    <t>Sumaryczne wskaźniki ilościowe</t>
  </si>
  <si>
    <t>Punkty ECTS:</t>
  </si>
  <si>
    <t>Liczba</t>
  </si>
  <si>
    <t>Grupa treści</t>
  </si>
  <si>
    <t>Semestr</t>
  </si>
  <si>
    <t>nauczyciela</t>
  </si>
  <si>
    <t xml:space="preserve">Status </t>
  </si>
  <si>
    <t>przedmiotu:</t>
  </si>
  <si>
    <t>obligatoryjny</t>
  </si>
  <si>
    <t>lub</t>
  </si>
  <si>
    <t>z bezpośrednim</t>
  </si>
  <si>
    <t>akademckiego</t>
  </si>
  <si>
    <t>zaliczenia</t>
  </si>
  <si>
    <t>Liczba punktów ECTS</t>
  </si>
  <si>
    <t>punktów</t>
  </si>
  <si>
    <t>inne*</t>
  </si>
  <si>
    <t>Liczba godzin dydaktycznych</t>
  </si>
  <si>
    <t>w tym:  zajęcia zorganizowane</t>
  </si>
  <si>
    <t>%</t>
  </si>
  <si>
    <t>Godziny</t>
  </si>
  <si>
    <t>obszar kształcenia</t>
  </si>
  <si>
    <t xml:space="preserve"> zajęcia z wychowania fizycznego</t>
  </si>
  <si>
    <t>wymiar praktyk</t>
  </si>
  <si>
    <t>x</t>
  </si>
  <si>
    <t>w tym ogółem  - grupa treści:</t>
  </si>
  <si>
    <t>Ogółem % punktów ECTS</t>
  </si>
  <si>
    <t>w tym,  zajęcia:</t>
  </si>
  <si>
    <t>Ogółem - plan studiów</t>
  </si>
  <si>
    <t>ćwiczenia**</t>
  </si>
  <si>
    <t xml:space="preserve">ECTS </t>
  </si>
  <si>
    <t>za zajęcia</t>
  </si>
  <si>
    <t>ECTS  za</t>
  </si>
  <si>
    <t>Liczba pkt ECTS/ godz.dyd.   (ogółem)</t>
  </si>
  <si>
    <t>Liczba pkt ECTS/ godz.dyd.  w planie studiów</t>
  </si>
  <si>
    <t>zajęcia do wyboru - co najmniej 30 % pkt ECTS</t>
  </si>
  <si>
    <t>udziału nauczyciela akademickiego*</t>
  </si>
  <si>
    <t>* dotyczy studiów stacjonarnych wszystkich kierunków, poziomów i profili kształcenia - udział punktów ECTS w programie kształcenia co najmniej 50%, chyba że standard kształcenia stanowi inaczej</t>
  </si>
  <si>
    <t>2.</t>
  </si>
  <si>
    <t>Profil kształcenia: ogólnoakademicki</t>
  </si>
  <si>
    <t>Forma studiów: stacjonarne</t>
  </si>
  <si>
    <t>Rok studiów I</t>
  </si>
  <si>
    <t>1 i 2</t>
  </si>
  <si>
    <t>3.</t>
  </si>
  <si>
    <t>4.</t>
  </si>
  <si>
    <t>5.</t>
  </si>
  <si>
    <t>6.</t>
  </si>
  <si>
    <t>Liczba pkt ECTS/ godz.dyd.  na I roku studiów</t>
  </si>
  <si>
    <t>Rok studiów II</t>
  </si>
  <si>
    <t>II.</t>
  </si>
  <si>
    <t>I.</t>
  </si>
  <si>
    <t>III.</t>
  </si>
  <si>
    <t>Rok studiów III</t>
  </si>
  <si>
    <t>Liczba pkt ECTS/ godz.dyd.  na III roku studiów</t>
  </si>
  <si>
    <t>Nauki humanistyczne</t>
  </si>
  <si>
    <t xml:space="preserve">Samodzielna </t>
  </si>
  <si>
    <t>praca studenta</t>
  </si>
  <si>
    <t>f</t>
  </si>
  <si>
    <t xml:space="preserve"> Plan studiów na kierunku teologia</t>
  </si>
  <si>
    <t>studia doktoranckie</t>
  </si>
  <si>
    <t>Forma kształcenia/poziom studiów: doktoranckie</t>
  </si>
  <si>
    <t>Uzyskane kwalifikacje: III stopnia</t>
  </si>
  <si>
    <t>Nauczanie Biblii na tematy moralne</t>
  </si>
  <si>
    <r>
      <t xml:space="preserve">Liczba pkt ECTS/ godz.dyd. </t>
    </r>
    <r>
      <rPr>
        <sz val="8"/>
        <rFont val="Arial"/>
        <family val="2"/>
      </rPr>
      <t>(zajęcia praktyczne)</t>
    </r>
  </si>
  <si>
    <r>
      <t xml:space="preserve">Liczba pkt ECTS/ godz.dyd.  </t>
    </r>
    <r>
      <rPr>
        <sz val="8"/>
        <rFont val="Arial"/>
        <family val="2"/>
      </rPr>
      <t>(przedmy fakultatywne)</t>
    </r>
  </si>
  <si>
    <t>Teologia moralna wobec zagadnienia sumienia</t>
  </si>
  <si>
    <t>Rok IV</t>
  </si>
  <si>
    <t>Lp</t>
  </si>
  <si>
    <t>z bezposrednim</t>
  </si>
  <si>
    <t>akademickiego</t>
  </si>
  <si>
    <t xml:space="preserve">samodzielna </t>
  </si>
  <si>
    <t xml:space="preserve">punktów </t>
  </si>
  <si>
    <t>ECTS</t>
  </si>
  <si>
    <t>Status</t>
  </si>
  <si>
    <t>fakultatywny</t>
  </si>
  <si>
    <t>Forma</t>
  </si>
  <si>
    <t xml:space="preserve">  Liczba godzin dydaktycznych</t>
  </si>
  <si>
    <t>w tym zajęcia zorganizowane</t>
  </si>
  <si>
    <r>
      <t xml:space="preserve">Liczba pkt ECTS/ godz.dyd.  </t>
    </r>
    <r>
      <rPr>
        <sz val="8"/>
        <rFont val="Arial"/>
        <family val="2"/>
      </rPr>
      <t xml:space="preserve"> (ogółem)</t>
    </r>
  </si>
  <si>
    <r>
      <t>Liczba pkt ECTS/ godz.dyd.</t>
    </r>
    <r>
      <rPr>
        <sz val="8"/>
        <rFont val="Arial"/>
        <family val="2"/>
      </rPr>
      <t xml:space="preserve"> (zajęcia praktyczne)</t>
    </r>
  </si>
  <si>
    <t>zal. z oc.</t>
  </si>
  <si>
    <t>zal.z oc.</t>
  </si>
  <si>
    <t>Język obcy II (język do wyboru)</t>
  </si>
  <si>
    <t>Inne*</t>
  </si>
  <si>
    <t>Przedmiot do wyboru*</t>
  </si>
  <si>
    <t xml:space="preserve">   x</t>
  </si>
  <si>
    <t xml:space="preserve">        </t>
  </si>
  <si>
    <t>Liczba pkt ECTS/ godz.dyd.  (przedmioty fakultatywne)</t>
  </si>
  <si>
    <t>Teologia i teologowie XX wieku</t>
  </si>
  <si>
    <t>Metodologia badań naukowych</t>
  </si>
  <si>
    <r>
      <t xml:space="preserve">Liczba pkt ECTS/ godz.dyd. </t>
    </r>
    <r>
      <rPr>
        <sz val="8"/>
        <rFont val="Arial"/>
        <family val="2"/>
      </rPr>
      <t xml:space="preserve"> (przedmioty fakultatywne)</t>
    </r>
  </si>
  <si>
    <r>
      <t xml:space="preserve">Liczba pkt ECTS/ godz.dyd.  </t>
    </r>
    <r>
      <rPr>
        <sz val="8"/>
        <rFont val="Arial"/>
        <family val="2"/>
      </rPr>
      <t>(przedmioty fakultatywne)</t>
    </r>
  </si>
  <si>
    <t>Modele pastoralnej działalności Kościoła</t>
  </si>
  <si>
    <t>Liczba pkt ECTS/ godz.dyd.  na IV roku studiów</t>
  </si>
  <si>
    <t xml:space="preserve">Obszar kształcenia: w zakresie nauk humanistycznych </t>
  </si>
  <si>
    <t>Treści podstawowe i kierunkowe</t>
  </si>
  <si>
    <t>IV.</t>
  </si>
  <si>
    <t>Praktyki</t>
  </si>
  <si>
    <t>Treści kształcenia ogólnego</t>
  </si>
  <si>
    <t>Prawo własności intelektualnej</t>
  </si>
  <si>
    <t>egz.</t>
  </si>
  <si>
    <t>Podstawy Etyki</t>
  </si>
  <si>
    <t>Nowocz. metody prowadzenia zajęć dydakt.</t>
  </si>
  <si>
    <t>1i2</t>
  </si>
  <si>
    <t>Egz.</t>
  </si>
  <si>
    <t>Podstawy ekonomii</t>
  </si>
  <si>
    <t>Podstawy przedsiębiorczości</t>
  </si>
  <si>
    <t>Podstawy filozofii</t>
  </si>
  <si>
    <t>Metodologia nauki</t>
  </si>
  <si>
    <t xml:space="preserve">Pedag.-katech. formacja nauczyciela rel. </t>
  </si>
  <si>
    <t xml:space="preserve">Przedmiot do wyboru* </t>
  </si>
  <si>
    <t>* Pedagogika</t>
  </si>
  <si>
    <t>* Psychologia (15 g.), Statystyka (30 g.), Emisja głosu (15 g.), Redakcja tekstu (15 g.)</t>
  </si>
  <si>
    <t>Seminarium dokoranckie</t>
  </si>
  <si>
    <t>IV</t>
  </si>
  <si>
    <t>Przedmiot do wyboru (oferta wydziałowa)*</t>
  </si>
  <si>
    <r>
      <t xml:space="preserve">* </t>
    </r>
    <r>
      <rPr>
        <sz val="10"/>
        <rFont val="Arial"/>
        <family val="2"/>
      </rPr>
      <t>Nowy ateizm jako wyzwanie dla teologii (30 g.) / Chrześcijanin w świecie.Wyzwania - szanse - zagrożenia (30 g.)</t>
    </r>
  </si>
  <si>
    <t>Filozofia / Etyka / Ekonomia / Historia</t>
  </si>
  <si>
    <t>Liczba pkt ECTS/ godz.dyd. na II roku studiów</t>
  </si>
  <si>
    <r>
      <t>f</t>
    </r>
    <r>
      <rPr>
        <sz val="8"/>
        <rFont val="Arial"/>
        <family val="2"/>
      </rPr>
      <t>akultatywny</t>
    </r>
  </si>
  <si>
    <r>
      <t>Liczba pkt ECTS/ godz.dyd. (</t>
    </r>
    <r>
      <rPr>
        <sz val="8"/>
        <rFont val="Arial"/>
        <family val="2"/>
      </rPr>
      <t>zajęcia praktyczne)</t>
    </r>
  </si>
  <si>
    <r>
      <t>Liczba pkt ECTS/ godz.dyd.</t>
    </r>
    <r>
      <rPr>
        <sz val="8"/>
        <rFont val="Arial"/>
        <family val="2"/>
      </rPr>
      <t>(przedmioty fakultatywne)</t>
    </r>
  </si>
  <si>
    <t>Seminarium doktoranckie 1</t>
  </si>
  <si>
    <t>Seminarium doktoranckie 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</si>
</sst>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2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0" fontId="5" fillId="0" borderId="18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4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3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5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/>
    </xf>
    <xf numFmtId="0" fontId="1" fillId="0" borderId="27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40" xfId="0" applyFont="1" applyBorder="1" applyAlignment="1">
      <alignment/>
    </xf>
    <xf numFmtId="0" fontId="8" fillId="0" borderId="3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24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2" fillId="0" borderId="35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50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/>
    </xf>
    <xf numFmtId="49" fontId="0" fillId="0" borderId="22" xfId="0" applyNumberFormat="1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49" xfId="0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0" fontId="0" fillId="0" borderId="56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58" xfId="0" applyFont="1" applyBorder="1" applyAlignment="1">
      <alignment/>
    </xf>
    <xf numFmtId="0" fontId="0" fillId="0" borderId="58" xfId="0" applyFont="1" applyBorder="1" applyAlignment="1">
      <alignment horizontal="center"/>
    </xf>
    <xf numFmtId="0" fontId="0" fillId="0" borderId="5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62" xfId="0" applyFont="1" applyBorder="1" applyAlignment="1">
      <alignment horizontal="center"/>
    </xf>
    <xf numFmtId="0" fontId="5" fillId="0" borderId="41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0" fillId="0" borderId="17" xfId="0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" fillId="0" borderId="63" xfId="0" applyFont="1" applyBorder="1" applyAlignment="1">
      <alignment/>
    </xf>
    <xf numFmtId="0" fontId="0" fillId="0" borderId="64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/>
    </xf>
    <xf numFmtId="0" fontId="2" fillId="0" borderId="65" xfId="0" applyFont="1" applyBorder="1" applyAlignment="1">
      <alignment/>
    </xf>
    <xf numFmtId="0" fontId="0" fillId="0" borderId="6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69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" fillId="0" borderId="68" xfId="0" applyFont="1" applyBorder="1" applyAlignment="1">
      <alignment/>
    </xf>
    <xf numFmtId="0" fontId="0" fillId="0" borderId="70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71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" fillId="0" borderId="67" xfId="0" applyFont="1" applyBorder="1" applyAlignment="1">
      <alignment/>
    </xf>
    <xf numFmtId="0" fontId="5" fillId="0" borderId="22" xfId="0" applyFont="1" applyBorder="1" applyAlignment="1">
      <alignment/>
    </xf>
    <xf numFmtId="0" fontId="0" fillId="0" borderId="31" xfId="0" applyFont="1" applyBorder="1" applyAlignment="1">
      <alignment horizontal="left"/>
    </xf>
    <xf numFmtId="0" fontId="0" fillId="0" borderId="5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2" xfId="0" applyFont="1" applyBorder="1" applyAlignment="1">
      <alignment horizontal="left"/>
    </xf>
    <xf numFmtId="0" fontId="0" fillId="0" borderId="73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0" fillId="0" borderId="14" xfId="0" applyFont="1" applyFill="1" applyBorder="1" applyAlignment="1">
      <alignment/>
    </xf>
    <xf numFmtId="0" fontId="9" fillId="0" borderId="57" xfId="0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1" fillId="0" borderId="59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74" xfId="0" applyFont="1" applyFill="1" applyBorder="1" applyAlignment="1">
      <alignment/>
    </xf>
    <xf numFmtId="0" fontId="0" fillId="0" borderId="59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54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57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47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Fill="1" applyBorder="1" applyAlignment="1">
      <alignment/>
    </xf>
    <xf numFmtId="0" fontId="1" fillId="0" borderId="75" xfId="0" applyFont="1" applyFill="1" applyBorder="1" applyAlignment="1">
      <alignment/>
    </xf>
    <xf numFmtId="0" fontId="0" fillId="0" borderId="34" xfId="0" applyFont="1" applyBorder="1" applyAlignment="1">
      <alignment horizontal="center"/>
    </xf>
    <xf numFmtId="2" fontId="0" fillId="0" borderId="73" xfId="0" applyNumberFormat="1" applyFont="1" applyBorder="1" applyAlignment="1">
      <alignment horizontal="center" vertical="center"/>
    </xf>
    <xf numFmtId="2" fontId="0" fillId="0" borderId="38" xfId="0" applyNumberFormat="1" applyFont="1" applyBorder="1" applyAlignment="1">
      <alignment horizontal="center" vertical="center"/>
    </xf>
    <xf numFmtId="2" fontId="0" fillId="0" borderId="76" xfId="0" applyNumberFormat="1" applyFont="1" applyBorder="1" applyAlignment="1">
      <alignment horizontal="center" vertical="center"/>
    </xf>
    <xf numFmtId="1" fontId="0" fillId="0" borderId="35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9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60" xfId="0" applyFont="1" applyBorder="1" applyAlignment="1">
      <alignment horizontal="center"/>
    </xf>
    <xf numFmtId="0" fontId="0" fillId="0" borderId="47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77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78" xfId="0" applyFont="1" applyBorder="1" applyAlignment="1">
      <alignment/>
    </xf>
    <xf numFmtId="0" fontId="2" fillId="0" borderId="79" xfId="0" applyFont="1" applyBorder="1" applyAlignment="1">
      <alignment/>
    </xf>
    <xf numFmtId="0" fontId="0" fillId="0" borderId="80" xfId="0" applyFont="1" applyBorder="1" applyAlignment="1">
      <alignment/>
    </xf>
    <xf numFmtId="0" fontId="0" fillId="0" borderId="78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81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82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60" xfId="0" applyFont="1" applyBorder="1" applyAlignment="1">
      <alignment horizontal="center"/>
    </xf>
    <xf numFmtId="0" fontId="0" fillId="0" borderId="83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84" xfId="0" applyFont="1" applyBorder="1" applyAlignment="1">
      <alignment horizontal="center"/>
    </xf>
    <xf numFmtId="0" fontId="0" fillId="0" borderId="85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0" fillId="0" borderId="8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79" xfId="0" applyFont="1" applyBorder="1" applyAlignment="1">
      <alignment/>
    </xf>
    <xf numFmtId="0" fontId="2" fillId="0" borderId="49" xfId="0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45" xfId="0" applyFont="1" applyBorder="1" applyAlignment="1">
      <alignment/>
    </xf>
    <xf numFmtId="0" fontId="0" fillId="0" borderId="88" xfId="0" applyFont="1" applyBorder="1" applyAlignment="1">
      <alignment/>
    </xf>
    <xf numFmtId="0" fontId="0" fillId="0" borderId="8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86" xfId="0" applyFont="1" applyBorder="1" applyAlignment="1">
      <alignment/>
    </xf>
    <xf numFmtId="0" fontId="0" fillId="0" borderId="6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75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39" xfId="0" applyFont="1" applyBorder="1" applyAlignment="1">
      <alignment horizontal="left"/>
    </xf>
    <xf numFmtId="0" fontId="0" fillId="0" borderId="89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81" xfId="0" applyFont="1" applyBorder="1" applyAlignment="1">
      <alignment/>
    </xf>
    <xf numFmtId="0" fontId="0" fillId="0" borderId="74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51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81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7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8" fillId="0" borderId="6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wrapText="1"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71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1" fillId="0" borderId="3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7"/>
  <sheetViews>
    <sheetView tabSelected="1" view="pageLayout" workbookViewId="0" topLeftCell="A108">
      <selection activeCell="B132" sqref="B132"/>
    </sheetView>
  </sheetViews>
  <sheetFormatPr defaultColWidth="9.140625" defaultRowHeight="12.75"/>
  <cols>
    <col min="1" max="1" width="3.140625" style="73" customWidth="1"/>
    <col min="2" max="2" width="41.140625" style="73" customWidth="1"/>
    <col min="3" max="3" width="6.421875" style="73" customWidth="1"/>
    <col min="4" max="4" width="6.140625" style="73" customWidth="1"/>
    <col min="5" max="5" width="11.00390625" style="73" customWidth="1"/>
    <col min="6" max="6" width="9.140625" style="73" customWidth="1"/>
    <col min="7" max="7" width="8.421875" style="73" customWidth="1"/>
    <col min="8" max="8" width="7.7109375" style="73" customWidth="1"/>
    <col min="9" max="9" width="10.421875" style="73" customWidth="1"/>
    <col min="10" max="10" width="8.140625" style="73" customWidth="1"/>
    <col min="11" max="11" width="8.421875" style="73" customWidth="1"/>
    <col min="12" max="12" width="9.421875" style="73" customWidth="1"/>
    <col min="13" max="13" width="6.140625" style="73" customWidth="1"/>
    <col min="14" max="14" width="10.7109375" style="73" customWidth="1"/>
  </cols>
  <sheetData>
    <row r="1" spans="1:14" ht="15.75">
      <c r="A1" s="31"/>
      <c r="B1" s="322" t="s">
        <v>84</v>
      </c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</row>
    <row r="2" spans="2:14" ht="15.75">
      <c r="B2" s="322" t="s">
        <v>85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</row>
    <row r="3" spans="1:14" ht="12.75">
      <c r="A3" s="211"/>
      <c r="B3" s="212" t="s">
        <v>65</v>
      </c>
      <c r="C3" s="212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</row>
    <row r="4" ht="12.75">
      <c r="B4" s="73" t="s">
        <v>66</v>
      </c>
    </row>
    <row r="5" ht="12.75">
      <c r="B5" s="73" t="s">
        <v>86</v>
      </c>
    </row>
    <row r="6" ht="12.75">
      <c r="B6" s="73" t="s">
        <v>87</v>
      </c>
    </row>
    <row r="7" ht="12.75">
      <c r="B7" s="73" t="s">
        <v>120</v>
      </c>
    </row>
    <row r="8" ht="9" customHeight="1"/>
    <row r="9" ht="10.5" customHeight="1"/>
    <row r="10" spans="2:7" ht="13.5" thickBot="1">
      <c r="B10" s="1" t="s">
        <v>67</v>
      </c>
      <c r="G10" s="10"/>
    </row>
    <row r="11" spans="1:14" ht="12.75">
      <c r="A11" s="15" t="s">
        <v>0</v>
      </c>
      <c r="B11" s="16"/>
      <c r="C11" s="19"/>
      <c r="D11" s="324" t="s">
        <v>40</v>
      </c>
      <c r="E11" s="325"/>
      <c r="F11" s="325"/>
      <c r="G11" s="78" t="s">
        <v>29</v>
      </c>
      <c r="H11" s="83" t="s">
        <v>1</v>
      </c>
      <c r="I11" s="83" t="s">
        <v>33</v>
      </c>
      <c r="J11" s="324" t="s">
        <v>43</v>
      </c>
      <c r="K11" s="325"/>
      <c r="L11" s="325"/>
      <c r="M11" s="330"/>
      <c r="N11" s="213"/>
    </row>
    <row r="12" spans="1:14" ht="12.75">
      <c r="A12" s="20"/>
      <c r="B12" s="17" t="s">
        <v>8</v>
      </c>
      <c r="C12" s="69" t="s">
        <v>31</v>
      </c>
      <c r="D12" s="131" t="s">
        <v>2</v>
      </c>
      <c r="E12" s="214" t="s">
        <v>37</v>
      </c>
      <c r="F12" s="23" t="s">
        <v>19</v>
      </c>
      <c r="G12" s="74" t="s">
        <v>41</v>
      </c>
      <c r="H12" s="70" t="s">
        <v>39</v>
      </c>
      <c r="I12" s="70" t="s">
        <v>34</v>
      </c>
      <c r="J12" s="187" t="s">
        <v>2</v>
      </c>
      <c r="K12" s="326" t="s">
        <v>44</v>
      </c>
      <c r="L12" s="327"/>
      <c r="M12" s="201" t="s">
        <v>42</v>
      </c>
      <c r="N12" s="70" t="s">
        <v>81</v>
      </c>
    </row>
    <row r="13" spans="1:14" ht="22.5">
      <c r="A13" s="3"/>
      <c r="B13" s="17" t="s">
        <v>3</v>
      </c>
      <c r="C13" s="22"/>
      <c r="D13" s="20"/>
      <c r="E13" s="214" t="s">
        <v>9</v>
      </c>
      <c r="F13" s="11" t="s">
        <v>25</v>
      </c>
      <c r="G13" s="75" t="s">
        <v>56</v>
      </c>
      <c r="H13" s="70"/>
      <c r="I13" s="70" t="s">
        <v>35</v>
      </c>
      <c r="J13" s="215"/>
      <c r="K13" s="24" t="s">
        <v>10</v>
      </c>
      <c r="L13" s="216" t="s">
        <v>55</v>
      </c>
      <c r="M13" s="156"/>
      <c r="N13" s="318" t="s">
        <v>82</v>
      </c>
    </row>
    <row r="14" spans="1:14" ht="12.75">
      <c r="A14" s="20"/>
      <c r="B14" s="17"/>
      <c r="C14" s="66"/>
      <c r="D14" s="20"/>
      <c r="E14" s="214" t="s">
        <v>32</v>
      </c>
      <c r="F14" s="11" t="s">
        <v>20</v>
      </c>
      <c r="G14" s="75" t="s">
        <v>57</v>
      </c>
      <c r="H14" s="82"/>
      <c r="I14" s="70" t="s">
        <v>36</v>
      </c>
      <c r="J14" s="77"/>
      <c r="K14" s="217"/>
      <c r="L14" s="26"/>
      <c r="M14" s="157"/>
      <c r="N14" s="130"/>
    </row>
    <row r="15" spans="1:14" ht="12.75">
      <c r="A15" s="20"/>
      <c r="B15" s="100"/>
      <c r="C15" s="113"/>
      <c r="D15" s="20"/>
      <c r="E15" s="214" t="s">
        <v>38</v>
      </c>
      <c r="F15" s="11"/>
      <c r="G15" s="75" t="s">
        <v>23</v>
      </c>
      <c r="H15" s="70"/>
      <c r="I15" s="82" t="s">
        <v>145</v>
      </c>
      <c r="J15" s="217"/>
      <c r="K15" s="217"/>
      <c r="L15" s="218"/>
      <c r="M15" s="219"/>
      <c r="N15" s="320"/>
    </row>
    <row r="16" spans="1:14" ht="12.75">
      <c r="A16" s="100"/>
      <c r="B16" s="219"/>
      <c r="C16" s="113"/>
      <c r="D16" s="20"/>
      <c r="E16" s="214"/>
      <c r="F16" s="11"/>
      <c r="G16" s="75"/>
      <c r="H16" s="71"/>
      <c r="I16" s="100"/>
      <c r="J16" s="217"/>
      <c r="K16" s="217"/>
      <c r="L16" s="218"/>
      <c r="M16" s="219"/>
      <c r="N16" s="320"/>
    </row>
    <row r="17" spans="1:14" ht="13.5" thickBot="1">
      <c r="A17" s="110"/>
      <c r="B17" s="220"/>
      <c r="C17" s="10"/>
      <c r="D17" s="221"/>
      <c r="E17" s="222"/>
      <c r="F17" s="223"/>
      <c r="G17" s="223"/>
      <c r="H17" s="110"/>
      <c r="I17" s="110"/>
      <c r="J17" s="224"/>
      <c r="K17" s="224"/>
      <c r="L17" s="225"/>
      <c r="M17" s="220"/>
      <c r="N17" s="320"/>
    </row>
    <row r="18" spans="1:14" ht="13.5" thickBot="1">
      <c r="A18" s="110"/>
      <c r="B18" s="9" t="s">
        <v>30</v>
      </c>
      <c r="C18" s="10"/>
      <c r="D18" s="10"/>
      <c r="E18" s="10"/>
      <c r="F18" s="10"/>
      <c r="G18" s="10"/>
      <c r="H18" s="226"/>
      <c r="I18" s="226"/>
      <c r="J18" s="10"/>
      <c r="K18" s="10"/>
      <c r="L18" s="10"/>
      <c r="M18" s="10"/>
      <c r="N18" s="227"/>
    </row>
    <row r="19" spans="1:14" ht="13.5" thickBot="1">
      <c r="A19" s="95" t="s">
        <v>5</v>
      </c>
      <c r="B19" s="2" t="s">
        <v>124</v>
      </c>
      <c r="C19" s="2"/>
      <c r="D19" s="228"/>
      <c r="E19" s="228"/>
      <c r="F19" s="228"/>
      <c r="G19" s="228"/>
      <c r="H19" s="226"/>
      <c r="I19" s="226"/>
      <c r="J19" s="228"/>
      <c r="K19" s="228"/>
      <c r="L19" s="228"/>
      <c r="M19" s="228"/>
      <c r="N19" s="227"/>
    </row>
    <row r="20" spans="1:14" ht="12.75">
      <c r="A20" s="81" t="s">
        <v>4</v>
      </c>
      <c r="B20" s="37" t="s">
        <v>133</v>
      </c>
      <c r="C20" s="41">
        <v>2</v>
      </c>
      <c r="D20" s="229">
        <v>1</v>
      </c>
      <c r="E20" s="121">
        <v>0.65</v>
      </c>
      <c r="F20" s="230">
        <f>D20-E20</f>
        <v>0.35</v>
      </c>
      <c r="G20" s="231">
        <v>0</v>
      </c>
      <c r="H20" s="42" t="s">
        <v>106</v>
      </c>
      <c r="I20" s="42" t="s">
        <v>24</v>
      </c>
      <c r="J20" s="229">
        <f>SUM(K20:M20)</f>
        <v>17</v>
      </c>
      <c r="K20" s="230">
        <v>15</v>
      </c>
      <c r="L20" s="230">
        <v>0</v>
      </c>
      <c r="M20" s="163">
        <v>2</v>
      </c>
      <c r="N20" s="80">
        <v>9</v>
      </c>
    </row>
    <row r="21" spans="1:14" ht="12.75">
      <c r="A21" s="81" t="s">
        <v>64</v>
      </c>
      <c r="B21" s="153" t="s">
        <v>134</v>
      </c>
      <c r="C21" s="67">
        <v>1</v>
      </c>
      <c r="D21" s="232">
        <v>1</v>
      </c>
      <c r="E21" s="169">
        <v>0.65</v>
      </c>
      <c r="F21" s="235">
        <f>D21-E21</f>
        <v>0.35</v>
      </c>
      <c r="G21" s="233">
        <v>0</v>
      </c>
      <c r="H21" s="80" t="s">
        <v>107</v>
      </c>
      <c r="I21" s="80" t="s">
        <v>24</v>
      </c>
      <c r="J21" s="232">
        <f>SUM(K21:M21)</f>
        <v>17</v>
      </c>
      <c r="K21" s="139">
        <v>15</v>
      </c>
      <c r="L21" s="139">
        <v>0</v>
      </c>
      <c r="M21" s="166">
        <v>2</v>
      </c>
      <c r="N21" s="82">
        <v>9</v>
      </c>
    </row>
    <row r="22" spans="1:14" ht="13.5" thickBot="1">
      <c r="A22" s="81" t="s">
        <v>69</v>
      </c>
      <c r="B22" s="48" t="s">
        <v>125</v>
      </c>
      <c r="C22" s="81">
        <v>1</v>
      </c>
      <c r="D22" s="234">
        <v>1</v>
      </c>
      <c r="E22" s="234">
        <v>0.65</v>
      </c>
      <c r="F22" s="139">
        <f>D22-E22</f>
        <v>0.35</v>
      </c>
      <c r="G22" s="236">
        <v>0</v>
      </c>
      <c r="H22" s="81" t="s">
        <v>107</v>
      </c>
      <c r="I22" s="81" t="s">
        <v>24</v>
      </c>
      <c r="J22" s="210">
        <f>SUM(K22:M22)</f>
        <v>17</v>
      </c>
      <c r="K22" s="235">
        <v>15</v>
      </c>
      <c r="L22" s="235">
        <v>0</v>
      </c>
      <c r="M22" s="237">
        <v>2</v>
      </c>
      <c r="N22" s="197">
        <v>9</v>
      </c>
    </row>
    <row r="23" spans="1:14" ht="13.5" thickBot="1">
      <c r="A23" s="128"/>
      <c r="B23" s="226" t="s">
        <v>59</v>
      </c>
      <c r="C23" s="104"/>
      <c r="D23" s="170">
        <v>3</v>
      </c>
      <c r="E23" s="170">
        <f>SUM(E20:E22)</f>
        <v>1.9500000000000002</v>
      </c>
      <c r="F23" s="238">
        <f>SUM(F20:F22)</f>
        <v>1.0499999999999998</v>
      </c>
      <c r="G23" s="239">
        <v>0</v>
      </c>
      <c r="H23" s="128" t="s">
        <v>50</v>
      </c>
      <c r="I23" s="128" t="s">
        <v>50</v>
      </c>
      <c r="J23" s="202">
        <f>SUM(J20:J22)</f>
        <v>51</v>
      </c>
      <c r="K23" s="238">
        <v>45</v>
      </c>
      <c r="L23" s="238">
        <v>0</v>
      </c>
      <c r="M23" s="205">
        <v>6</v>
      </c>
      <c r="N23" s="128">
        <f>SUM(N20:N22)</f>
        <v>27</v>
      </c>
    </row>
    <row r="24" spans="1:14" ht="12.75">
      <c r="A24" s="80"/>
      <c r="B24" s="240" t="s">
        <v>146</v>
      </c>
      <c r="C24" s="45"/>
      <c r="D24" s="169">
        <v>0</v>
      </c>
      <c r="E24" s="169">
        <v>0</v>
      </c>
      <c r="F24" s="139">
        <v>0</v>
      </c>
      <c r="G24" s="233">
        <v>0</v>
      </c>
      <c r="H24" s="42" t="s">
        <v>50</v>
      </c>
      <c r="I24" s="42" t="s">
        <v>50</v>
      </c>
      <c r="J24" s="210">
        <v>0</v>
      </c>
      <c r="K24" s="139">
        <v>0</v>
      </c>
      <c r="L24" s="139">
        <v>0</v>
      </c>
      <c r="M24" s="166">
        <v>0</v>
      </c>
      <c r="N24" s="80">
        <v>0</v>
      </c>
    </row>
    <row r="25" spans="1:14" ht="13.5" thickBot="1">
      <c r="A25" s="197"/>
      <c r="B25" s="6" t="s">
        <v>113</v>
      </c>
      <c r="C25" s="40"/>
      <c r="D25" s="187">
        <v>0</v>
      </c>
      <c r="E25" s="187">
        <v>0</v>
      </c>
      <c r="F25" s="241">
        <v>0</v>
      </c>
      <c r="G25" s="242">
        <v>0</v>
      </c>
      <c r="H25" s="243" t="s">
        <v>50</v>
      </c>
      <c r="I25" s="243" t="s">
        <v>50</v>
      </c>
      <c r="J25" s="244">
        <v>0</v>
      </c>
      <c r="K25" s="241">
        <v>0</v>
      </c>
      <c r="L25" s="119">
        <v>0</v>
      </c>
      <c r="M25" s="164">
        <v>0</v>
      </c>
      <c r="N25" s="197">
        <v>0</v>
      </c>
    </row>
    <row r="26" spans="1:14" ht="13.5" thickBot="1">
      <c r="A26" s="34" t="s">
        <v>6</v>
      </c>
      <c r="B26" s="30" t="s">
        <v>121</v>
      </c>
      <c r="C26" s="32"/>
      <c r="D26" s="30"/>
      <c r="E26" s="30"/>
      <c r="F26" s="226"/>
      <c r="G26" s="226"/>
      <c r="H26" s="226"/>
      <c r="I26" s="226"/>
      <c r="J26" s="226"/>
      <c r="K26" s="226"/>
      <c r="L26" s="226"/>
      <c r="M26" s="226"/>
      <c r="N26" s="227"/>
    </row>
    <row r="27" spans="1:17" ht="13.5" thickBot="1">
      <c r="A27" s="80" t="s">
        <v>4</v>
      </c>
      <c r="B27" s="140" t="s">
        <v>91</v>
      </c>
      <c r="C27" s="80">
        <v>1</v>
      </c>
      <c r="D27" s="169">
        <v>2</v>
      </c>
      <c r="E27" s="139">
        <v>1.7</v>
      </c>
      <c r="F27" s="235">
        <f>D27-E27</f>
        <v>0.30000000000000004</v>
      </c>
      <c r="G27" s="233">
        <v>0</v>
      </c>
      <c r="H27" s="80" t="s">
        <v>126</v>
      </c>
      <c r="I27" s="42" t="s">
        <v>24</v>
      </c>
      <c r="J27" s="232">
        <f>SUM(K27:M27)</f>
        <v>45</v>
      </c>
      <c r="K27" s="139">
        <v>0</v>
      </c>
      <c r="L27" s="230">
        <v>30</v>
      </c>
      <c r="M27" s="163">
        <v>15</v>
      </c>
      <c r="N27" s="80">
        <v>7</v>
      </c>
      <c r="Q27" t="s">
        <v>112</v>
      </c>
    </row>
    <row r="28" spans="1:14" ht="13.5" thickBot="1">
      <c r="A28" s="82" t="s">
        <v>64</v>
      </c>
      <c r="B28" s="154" t="s">
        <v>141</v>
      </c>
      <c r="C28" s="82">
        <v>2</v>
      </c>
      <c r="D28" s="200">
        <v>2</v>
      </c>
      <c r="E28" s="200">
        <v>1.7</v>
      </c>
      <c r="F28" s="235">
        <f>D28-E28</f>
        <v>0.30000000000000004</v>
      </c>
      <c r="G28" s="246">
        <v>0</v>
      </c>
      <c r="H28" s="82" t="s">
        <v>126</v>
      </c>
      <c r="I28" s="82" t="s">
        <v>83</v>
      </c>
      <c r="J28" s="232">
        <f>SUM(K28:M28)</f>
        <v>45</v>
      </c>
      <c r="K28" s="245">
        <v>0</v>
      </c>
      <c r="L28" s="245">
        <v>30</v>
      </c>
      <c r="M28" s="163">
        <v>15</v>
      </c>
      <c r="N28" s="80">
        <v>7</v>
      </c>
    </row>
    <row r="29" spans="1:14" ht="13.5" thickBot="1">
      <c r="A29" s="104"/>
      <c r="B29" s="226" t="s">
        <v>59</v>
      </c>
      <c r="C29" s="128"/>
      <c r="D29" s="170">
        <v>4</v>
      </c>
      <c r="E29" s="170">
        <f>SUM(E27:E28)</f>
        <v>3.4</v>
      </c>
      <c r="F29" s="238">
        <f>SUM(F27:F28)</f>
        <v>0.6000000000000001</v>
      </c>
      <c r="G29" s="239">
        <v>0</v>
      </c>
      <c r="H29" s="128" t="s">
        <v>50</v>
      </c>
      <c r="I29" s="128" t="s">
        <v>50</v>
      </c>
      <c r="J29" s="202">
        <f>SUM(J27:J28)</f>
        <v>90</v>
      </c>
      <c r="K29" s="238">
        <v>0</v>
      </c>
      <c r="L29" s="238">
        <v>60</v>
      </c>
      <c r="M29" s="205">
        <f>SUM(M27:M28)</f>
        <v>30</v>
      </c>
      <c r="N29" s="128">
        <f>SUM(N27:N28)</f>
        <v>14</v>
      </c>
    </row>
    <row r="30" spans="1:14" ht="12.75">
      <c r="A30" s="100"/>
      <c r="B30" s="228" t="s">
        <v>146</v>
      </c>
      <c r="C30" s="82"/>
      <c r="D30" s="200">
        <v>0</v>
      </c>
      <c r="E30" s="200">
        <v>0</v>
      </c>
      <c r="F30" s="245">
        <v>0</v>
      </c>
      <c r="G30" s="246">
        <v>0</v>
      </c>
      <c r="H30" s="146" t="s">
        <v>50</v>
      </c>
      <c r="I30" s="146" t="s">
        <v>50</v>
      </c>
      <c r="J30" s="22">
        <v>0</v>
      </c>
      <c r="K30" s="245">
        <v>0</v>
      </c>
      <c r="L30" s="245">
        <v>0</v>
      </c>
      <c r="M30" s="247">
        <v>0</v>
      </c>
      <c r="N30" s="80">
        <v>0</v>
      </c>
    </row>
    <row r="31" spans="1:14" ht="13.5" thickBot="1">
      <c r="A31" s="248"/>
      <c r="B31" s="137" t="s">
        <v>113</v>
      </c>
      <c r="C31" s="167"/>
      <c r="D31" s="122">
        <v>2</v>
      </c>
      <c r="E31" s="119">
        <v>1.7</v>
      </c>
      <c r="F31" s="119">
        <v>0.3</v>
      </c>
      <c r="G31" s="249">
        <v>0</v>
      </c>
      <c r="H31" s="167" t="s">
        <v>50</v>
      </c>
      <c r="I31" s="167" t="s">
        <v>50</v>
      </c>
      <c r="J31" s="152">
        <v>45</v>
      </c>
      <c r="K31" s="119">
        <v>0</v>
      </c>
      <c r="L31" s="119">
        <v>30</v>
      </c>
      <c r="M31" s="164">
        <v>15</v>
      </c>
      <c r="N31" s="167">
        <v>7</v>
      </c>
    </row>
    <row r="32" spans="1:14" ht="13.5" thickBot="1">
      <c r="A32" s="104"/>
      <c r="B32" s="6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5"/>
    </row>
    <row r="33" spans="1:14" ht="13.5" thickBot="1">
      <c r="A33" s="108" t="s">
        <v>77</v>
      </c>
      <c r="B33" s="321" t="s">
        <v>148</v>
      </c>
      <c r="C33" s="42" t="s">
        <v>68</v>
      </c>
      <c r="D33" s="169">
        <v>1</v>
      </c>
      <c r="E33" s="139">
        <v>0.65</v>
      </c>
      <c r="F33" s="235">
        <f>D33-E33</f>
        <v>0.35</v>
      </c>
      <c r="G33" s="183">
        <v>0</v>
      </c>
      <c r="H33" s="80" t="s">
        <v>107</v>
      </c>
      <c r="I33" s="169" t="s">
        <v>83</v>
      </c>
      <c r="J33" s="250">
        <v>17</v>
      </c>
      <c r="K33" s="139">
        <v>0</v>
      </c>
      <c r="L33" s="139">
        <v>15</v>
      </c>
      <c r="M33" s="166">
        <v>2</v>
      </c>
      <c r="N33" s="80">
        <v>9</v>
      </c>
    </row>
    <row r="34" spans="1:14" ht="13.5" thickBot="1">
      <c r="A34" s="34" t="s">
        <v>122</v>
      </c>
      <c r="B34" s="168" t="s">
        <v>123</v>
      </c>
      <c r="C34" s="167" t="s">
        <v>68</v>
      </c>
      <c r="D34" s="122">
        <v>3</v>
      </c>
      <c r="E34" s="119">
        <v>0</v>
      </c>
      <c r="F34" s="235">
        <f>D34-E34</f>
        <v>3</v>
      </c>
      <c r="G34" s="120">
        <v>3</v>
      </c>
      <c r="H34" s="167" t="s">
        <v>107</v>
      </c>
      <c r="I34" s="122" t="s">
        <v>24</v>
      </c>
      <c r="J34" s="152">
        <f>SUM(K34:M34)</f>
        <v>0</v>
      </c>
      <c r="K34" s="251">
        <v>0</v>
      </c>
      <c r="L34" s="251">
        <v>0</v>
      </c>
      <c r="M34" s="166">
        <f>(E34*30)-K34-L34</f>
        <v>0</v>
      </c>
      <c r="N34" s="80">
        <v>78</v>
      </c>
    </row>
    <row r="35" spans="1:14" ht="13.5" thickBot="1">
      <c r="A35" s="104"/>
      <c r="B35" s="104" t="s">
        <v>59</v>
      </c>
      <c r="C35" s="128"/>
      <c r="D35" s="253">
        <f>SUM(D33:D34)</f>
        <v>4</v>
      </c>
      <c r="E35" s="170">
        <f>SUM(E33:E34)</f>
        <v>0.65</v>
      </c>
      <c r="F35" s="238">
        <f>SUM(F33:F34)</f>
        <v>3.35</v>
      </c>
      <c r="G35" s="239">
        <v>3</v>
      </c>
      <c r="H35" s="128" t="s">
        <v>50</v>
      </c>
      <c r="I35" s="128" t="s">
        <v>50</v>
      </c>
      <c r="J35" s="202">
        <f>SUM(J33:J34)</f>
        <v>17</v>
      </c>
      <c r="K35" s="238">
        <v>0</v>
      </c>
      <c r="L35" s="238">
        <f>SUM(L33:L34)</f>
        <v>15</v>
      </c>
      <c r="M35" s="205">
        <f>SUM(M33:M34)</f>
        <v>2</v>
      </c>
      <c r="N35" s="128">
        <f>SUM(N33:N34)</f>
        <v>87</v>
      </c>
    </row>
    <row r="36" spans="1:14" ht="12.75">
      <c r="A36" s="45"/>
      <c r="B36" s="45" t="s">
        <v>146</v>
      </c>
      <c r="C36" s="67"/>
      <c r="D36" s="250">
        <v>3</v>
      </c>
      <c r="E36" s="169">
        <v>0</v>
      </c>
      <c r="F36" s="139">
        <v>3</v>
      </c>
      <c r="G36" s="233">
        <v>3</v>
      </c>
      <c r="H36" s="80" t="s">
        <v>50</v>
      </c>
      <c r="I36" s="80" t="s">
        <v>50</v>
      </c>
      <c r="J36" s="210">
        <v>0</v>
      </c>
      <c r="K36" s="139">
        <v>0</v>
      </c>
      <c r="L36" s="139">
        <v>0</v>
      </c>
      <c r="M36" s="166">
        <v>0</v>
      </c>
      <c r="N36" s="80">
        <v>78</v>
      </c>
    </row>
    <row r="37" spans="1:14" ht="13.5" thickBot="1">
      <c r="A37" s="40"/>
      <c r="B37" s="138" t="s">
        <v>113</v>
      </c>
      <c r="C37" s="254"/>
      <c r="D37" s="152">
        <v>1</v>
      </c>
      <c r="E37" s="122">
        <v>0.65</v>
      </c>
      <c r="F37" s="119">
        <v>0.35</v>
      </c>
      <c r="G37" s="249">
        <v>0</v>
      </c>
      <c r="H37" s="167" t="s">
        <v>50</v>
      </c>
      <c r="I37" s="167" t="s">
        <v>50</v>
      </c>
      <c r="J37" s="255">
        <v>17</v>
      </c>
      <c r="K37" s="119">
        <v>0</v>
      </c>
      <c r="L37" s="119">
        <v>15</v>
      </c>
      <c r="M37" s="164">
        <v>2</v>
      </c>
      <c r="N37" s="167">
        <v>9</v>
      </c>
    </row>
    <row r="38" spans="1:14" ht="13.5" thickBot="1">
      <c r="A38" s="3"/>
      <c r="B38" s="25"/>
      <c r="C38" s="4"/>
      <c r="D38" s="4"/>
      <c r="E38" s="4"/>
      <c r="F38" s="4"/>
      <c r="G38" s="66"/>
      <c r="H38" s="10"/>
      <c r="I38" s="256"/>
      <c r="J38" s="226"/>
      <c r="K38" s="10"/>
      <c r="L38" s="10"/>
      <c r="M38" s="10"/>
      <c r="N38" s="227"/>
    </row>
    <row r="39" spans="1:15" ht="13.5" thickBot="1">
      <c r="A39" s="328" t="s">
        <v>73</v>
      </c>
      <c r="B39" s="329"/>
      <c r="C39" s="128" t="s">
        <v>50</v>
      </c>
      <c r="D39" s="253">
        <f>SUM(D35,D29,D23)</f>
        <v>11</v>
      </c>
      <c r="E39" s="202">
        <f>SUM(E35,E29,E23)</f>
        <v>6</v>
      </c>
      <c r="F39" s="239">
        <f>SUM(F35,F29,F23)</f>
        <v>5</v>
      </c>
      <c r="G39" s="129">
        <f>SUM(G35,G29,G23)</f>
        <v>3</v>
      </c>
      <c r="H39" s="128" t="s">
        <v>50</v>
      </c>
      <c r="I39" s="128" t="s">
        <v>50</v>
      </c>
      <c r="J39" s="253">
        <f>SUM(J35,J29,J23)</f>
        <v>158</v>
      </c>
      <c r="K39" s="238">
        <f>SUM(K35,K29,K23)</f>
        <v>45</v>
      </c>
      <c r="L39" s="238">
        <f>SUM(L35,L29,L23)</f>
        <v>75</v>
      </c>
      <c r="M39" s="202">
        <f>SUM(M35,M29,M23)</f>
        <v>38</v>
      </c>
      <c r="N39" s="128">
        <f>SUM(N35,N29,N23)</f>
        <v>128</v>
      </c>
      <c r="O39" s="5"/>
    </row>
    <row r="40" spans="1:14" ht="9" customHeight="1">
      <c r="A40" s="14"/>
      <c r="B40" s="14"/>
      <c r="C40" s="66"/>
      <c r="D40" s="66"/>
      <c r="E40" s="66"/>
      <c r="F40" s="66"/>
      <c r="G40" s="66"/>
      <c r="H40" s="66"/>
      <c r="I40" s="22"/>
      <c r="J40" s="66"/>
      <c r="K40" s="66"/>
      <c r="L40" s="66"/>
      <c r="M40" s="66"/>
      <c r="N40" s="66"/>
    </row>
    <row r="41" spans="1:14" ht="10.5" customHeight="1">
      <c r="A41" s="4"/>
      <c r="B41" s="25" t="s">
        <v>142</v>
      </c>
      <c r="C41" s="4"/>
      <c r="D41" s="4"/>
      <c r="E41" s="4"/>
      <c r="F41" s="4"/>
      <c r="G41" s="66"/>
      <c r="H41" s="66"/>
      <c r="I41" s="22"/>
      <c r="J41" s="66"/>
      <c r="K41" s="66"/>
      <c r="L41" s="66"/>
      <c r="M41" s="66"/>
      <c r="N41" s="66"/>
    </row>
    <row r="42" spans="1:14" ht="10.5" customHeight="1">
      <c r="A42" s="4"/>
      <c r="B42" s="25"/>
      <c r="C42" s="4"/>
      <c r="D42" s="4"/>
      <c r="E42" s="4"/>
      <c r="F42" s="4"/>
      <c r="G42" s="66"/>
      <c r="H42" s="66"/>
      <c r="I42" s="22"/>
      <c r="J42" s="66"/>
      <c r="K42" s="66"/>
      <c r="L42" s="66"/>
      <c r="M42" s="66"/>
      <c r="N42" s="66"/>
    </row>
    <row r="43" spans="2:9" ht="13.5" thickBot="1">
      <c r="B43" s="1" t="s">
        <v>74</v>
      </c>
      <c r="G43" s="10"/>
      <c r="I43" s="211"/>
    </row>
    <row r="44" spans="1:14" ht="12.75">
      <c r="A44" s="15" t="s">
        <v>0</v>
      </c>
      <c r="B44" s="16"/>
      <c r="C44" s="19"/>
      <c r="D44" s="324" t="s">
        <v>40</v>
      </c>
      <c r="E44" s="325"/>
      <c r="F44" s="325"/>
      <c r="G44" s="78" t="s">
        <v>29</v>
      </c>
      <c r="H44" s="84" t="s">
        <v>1</v>
      </c>
      <c r="I44" s="84" t="s">
        <v>33</v>
      </c>
      <c r="J44" s="324" t="s">
        <v>43</v>
      </c>
      <c r="K44" s="325"/>
      <c r="L44" s="325"/>
      <c r="M44" s="330"/>
      <c r="N44" s="213"/>
    </row>
    <row r="45" spans="1:14" ht="12.75">
      <c r="A45" s="20"/>
      <c r="B45" s="17" t="s">
        <v>8</v>
      </c>
      <c r="C45" s="69" t="s">
        <v>31</v>
      </c>
      <c r="D45" s="131" t="s">
        <v>2</v>
      </c>
      <c r="E45" s="214" t="s">
        <v>37</v>
      </c>
      <c r="F45" s="23" t="s">
        <v>19</v>
      </c>
      <c r="G45" s="74" t="s">
        <v>41</v>
      </c>
      <c r="H45" s="85" t="s">
        <v>39</v>
      </c>
      <c r="I45" s="85" t="s">
        <v>34</v>
      </c>
      <c r="J45" s="200" t="s">
        <v>2</v>
      </c>
      <c r="K45" s="326" t="s">
        <v>44</v>
      </c>
      <c r="L45" s="327"/>
      <c r="M45" s="247" t="s">
        <v>42</v>
      </c>
      <c r="N45" s="70" t="s">
        <v>81</v>
      </c>
    </row>
    <row r="46" spans="1:14" ht="22.5">
      <c r="A46" s="3"/>
      <c r="B46" s="17" t="s">
        <v>3</v>
      </c>
      <c r="C46" s="22"/>
      <c r="D46" s="20"/>
      <c r="E46" s="214" t="s">
        <v>9</v>
      </c>
      <c r="F46" s="11" t="s">
        <v>25</v>
      </c>
      <c r="G46" s="75" t="s">
        <v>56</v>
      </c>
      <c r="H46" s="85"/>
      <c r="I46" s="85" t="s">
        <v>35</v>
      </c>
      <c r="J46" s="215"/>
      <c r="K46" s="24" t="s">
        <v>10</v>
      </c>
      <c r="L46" s="216" t="s">
        <v>55</v>
      </c>
      <c r="M46" s="156"/>
      <c r="N46" s="318" t="s">
        <v>82</v>
      </c>
    </row>
    <row r="47" spans="1:14" ht="12.75">
      <c r="A47" s="20"/>
      <c r="B47" s="17"/>
      <c r="C47" s="66"/>
      <c r="D47" s="20"/>
      <c r="E47" s="214" t="s">
        <v>32</v>
      </c>
      <c r="F47" s="11" t="s">
        <v>20</v>
      </c>
      <c r="G47" s="75" t="s">
        <v>57</v>
      </c>
      <c r="H47" s="150"/>
      <c r="I47" s="85" t="s">
        <v>36</v>
      </c>
      <c r="J47" s="77"/>
      <c r="K47" s="217"/>
      <c r="L47" s="26"/>
      <c r="M47" s="157"/>
      <c r="N47" s="71"/>
    </row>
    <row r="48" spans="1:14" ht="13.5" thickBot="1">
      <c r="A48" s="110"/>
      <c r="B48" s="220"/>
      <c r="C48" s="185"/>
      <c r="D48" s="221"/>
      <c r="E48" s="222" t="s">
        <v>38</v>
      </c>
      <c r="F48" s="223"/>
      <c r="G48" s="257" t="s">
        <v>23</v>
      </c>
      <c r="H48" s="258"/>
      <c r="I48" s="123" t="s">
        <v>145</v>
      </c>
      <c r="J48" s="224"/>
      <c r="K48" s="224"/>
      <c r="L48" s="225"/>
      <c r="M48" s="220"/>
      <c r="N48" s="100"/>
    </row>
    <row r="49" spans="1:14" ht="13.5" thickBot="1">
      <c r="A49" s="110"/>
      <c r="B49" s="9" t="s">
        <v>30</v>
      </c>
      <c r="C49" s="10"/>
      <c r="D49" s="10"/>
      <c r="E49" s="10"/>
      <c r="F49" s="10"/>
      <c r="G49" s="226"/>
      <c r="H49" s="226"/>
      <c r="I49" s="202"/>
      <c r="J49" s="226"/>
      <c r="K49" s="10"/>
      <c r="L49" s="10"/>
      <c r="M49" s="226"/>
      <c r="N49" s="227"/>
    </row>
    <row r="50" spans="1:14" ht="13.5" thickBot="1">
      <c r="A50" s="8" t="s">
        <v>76</v>
      </c>
      <c r="B50" s="2" t="s">
        <v>124</v>
      </c>
      <c r="C50" s="2"/>
      <c r="D50" s="228"/>
      <c r="E50" s="228"/>
      <c r="F50" s="228"/>
      <c r="G50" s="226"/>
      <c r="H50" s="226"/>
      <c r="I50" s="202"/>
      <c r="J50" s="226"/>
      <c r="K50" s="228"/>
      <c r="L50" s="228"/>
      <c r="M50" s="226"/>
      <c r="N50" s="227"/>
    </row>
    <row r="51" spans="1:14" ht="12.75">
      <c r="A51" s="38" t="s">
        <v>4</v>
      </c>
      <c r="B51" s="37" t="s">
        <v>127</v>
      </c>
      <c r="C51" s="41">
        <v>1</v>
      </c>
      <c r="D51" s="229">
        <v>1</v>
      </c>
      <c r="E51" s="121">
        <v>0.65</v>
      </c>
      <c r="F51" s="235">
        <f>D51-E51</f>
        <v>0.35</v>
      </c>
      <c r="G51" s="231">
        <v>0</v>
      </c>
      <c r="H51" s="42" t="s">
        <v>107</v>
      </c>
      <c r="I51" s="259" t="s">
        <v>24</v>
      </c>
      <c r="J51" s="111">
        <f>SUM(K51:M51)</f>
        <v>17</v>
      </c>
      <c r="K51" s="230">
        <v>15</v>
      </c>
      <c r="L51" s="230">
        <v>0</v>
      </c>
      <c r="M51" s="163">
        <v>2</v>
      </c>
      <c r="N51" s="80">
        <v>9</v>
      </c>
    </row>
    <row r="52" spans="1:14" ht="12.75">
      <c r="A52" s="43" t="s">
        <v>64</v>
      </c>
      <c r="B52" s="45" t="s">
        <v>108</v>
      </c>
      <c r="C52" s="67">
        <v>1</v>
      </c>
      <c r="D52" s="250">
        <v>4</v>
      </c>
      <c r="E52" s="169">
        <v>2.6</v>
      </c>
      <c r="F52" s="235">
        <f>D52-E52</f>
        <v>1.4</v>
      </c>
      <c r="G52" s="233">
        <v>0</v>
      </c>
      <c r="H52" s="80" t="s">
        <v>107</v>
      </c>
      <c r="I52" s="94" t="s">
        <v>83</v>
      </c>
      <c r="J52" s="210">
        <v>76</v>
      </c>
      <c r="K52" s="139">
        <v>0</v>
      </c>
      <c r="L52" s="139">
        <v>60</v>
      </c>
      <c r="M52" s="166">
        <v>16</v>
      </c>
      <c r="N52" s="81">
        <v>28</v>
      </c>
    </row>
    <row r="53" spans="1:14" ht="13.5" thickBot="1">
      <c r="A53" s="20" t="s">
        <v>69</v>
      </c>
      <c r="B53" s="100" t="s">
        <v>128</v>
      </c>
      <c r="C53" s="131">
        <v>2</v>
      </c>
      <c r="D53" s="133">
        <v>4</v>
      </c>
      <c r="E53" s="200">
        <v>3</v>
      </c>
      <c r="F53" s="235">
        <f>D53-E53</f>
        <v>1</v>
      </c>
      <c r="G53" s="246">
        <v>4</v>
      </c>
      <c r="H53" s="82" t="s">
        <v>107</v>
      </c>
      <c r="I53" s="147" t="s">
        <v>83</v>
      </c>
      <c r="J53" s="22">
        <f>SUM(K53:M53)</f>
        <v>78</v>
      </c>
      <c r="K53" s="245">
        <v>15</v>
      </c>
      <c r="L53" s="245">
        <v>0</v>
      </c>
      <c r="M53" s="247">
        <v>63</v>
      </c>
      <c r="N53" s="82">
        <v>26</v>
      </c>
    </row>
    <row r="54" spans="1:14" ht="13.5" thickBot="1">
      <c r="A54" s="106"/>
      <c r="B54" s="104" t="s">
        <v>59</v>
      </c>
      <c r="C54" s="260"/>
      <c r="D54" s="253">
        <f>SUM(D51:D53)</f>
        <v>9</v>
      </c>
      <c r="E54" s="170">
        <f>SUM(E51:E53)</f>
        <v>6.25</v>
      </c>
      <c r="F54" s="238">
        <f>SUM(F51:F53)</f>
        <v>2.75</v>
      </c>
      <c r="G54" s="239">
        <f>SUM(G51:G53)</f>
        <v>4</v>
      </c>
      <c r="H54" s="128" t="s">
        <v>50</v>
      </c>
      <c r="I54" s="118" t="s">
        <v>50</v>
      </c>
      <c r="J54" s="202">
        <f>SUM(J51:J53)</f>
        <v>171</v>
      </c>
      <c r="K54" s="238">
        <f>SUM(K51:K53)</f>
        <v>30</v>
      </c>
      <c r="L54" s="238">
        <f>SUM(L51:L53)</f>
        <v>60</v>
      </c>
      <c r="M54" s="205">
        <f>SUM(M51:M53)</f>
        <v>81</v>
      </c>
      <c r="N54" s="128">
        <f>SUM(N51:N53)</f>
        <v>63</v>
      </c>
    </row>
    <row r="55" spans="1:14" ht="12.75">
      <c r="A55" s="261"/>
      <c r="B55" s="38" t="s">
        <v>146</v>
      </c>
      <c r="C55" s="67"/>
      <c r="D55" s="250">
        <v>4</v>
      </c>
      <c r="E55" s="169">
        <v>4</v>
      </c>
      <c r="F55" s="139">
        <v>1</v>
      </c>
      <c r="G55" s="233">
        <v>4</v>
      </c>
      <c r="H55" s="42" t="s">
        <v>50</v>
      </c>
      <c r="I55" s="42" t="s">
        <v>50</v>
      </c>
      <c r="J55" s="210">
        <v>78</v>
      </c>
      <c r="K55" s="139">
        <v>15</v>
      </c>
      <c r="L55" s="139">
        <v>0</v>
      </c>
      <c r="M55" s="166">
        <v>63</v>
      </c>
      <c r="N55" s="80">
        <v>26</v>
      </c>
    </row>
    <row r="56" spans="1:14" ht="13.5" thickBot="1">
      <c r="A56" s="262"/>
      <c r="B56" s="33" t="s">
        <v>117</v>
      </c>
      <c r="C56" s="263"/>
      <c r="D56" s="255">
        <v>8</v>
      </c>
      <c r="E56" s="187">
        <v>5.6</v>
      </c>
      <c r="F56" s="241">
        <v>2.4</v>
      </c>
      <c r="G56" s="242">
        <v>1</v>
      </c>
      <c r="H56" s="243" t="s">
        <v>50</v>
      </c>
      <c r="I56" s="243" t="s">
        <v>50</v>
      </c>
      <c r="J56" s="244">
        <f>SUM(J52:J53)</f>
        <v>154</v>
      </c>
      <c r="K56" s="241">
        <v>15</v>
      </c>
      <c r="L56" s="119">
        <v>60</v>
      </c>
      <c r="M56" s="164">
        <f>SUM(M52:M53)</f>
        <v>79</v>
      </c>
      <c r="N56" s="197">
        <f>SUM(N52:N53)</f>
        <v>54</v>
      </c>
    </row>
    <row r="57" spans="1:14" ht="13.5" thickBot="1">
      <c r="A57" s="32" t="s">
        <v>75</v>
      </c>
      <c r="B57" s="30" t="s">
        <v>121</v>
      </c>
      <c r="C57" s="39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5"/>
    </row>
    <row r="58" spans="1:14" ht="13.5" thickBot="1">
      <c r="A58" s="42" t="s">
        <v>4</v>
      </c>
      <c r="B58" s="38" t="s">
        <v>88</v>
      </c>
      <c r="C58" s="41">
        <v>1</v>
      </c>
      <c r="D58" s="229">
        <v>2</v>
      </c>
      <c r="E58" s="121">
        <v>1.7</v>
      </c>
      <c r="F58" s="235">
        <f>D58-E58</f>
        <v>0.30000000000000004</v>
      </c>
      <c r="G58" s="231">
        <v>0</v>
      </c>
      <c r="H58" s="42" t="s">
        <v>130</v>
      </c>
      <c r="I58" s="42" t="s">
        <v>24</v>
      </c>
      <c r="J58" s="210">
        <f>SUM(K58:M58)</f>
        <v>45</v>
      </c>
      <c r="K58" s="230">
        <v>30</v>
      </c>
      <c r="L58" s="230">
        <v>0</v>
      </c>
      <c r="M58" s="163">
        <v>15</v>
      </c>
      <c r="N58" s="80">
        <v>7</v>
      </c>
    </row>
    <row r="59" spans="1:14" ht="13.5" thickBot="1">
      <c r="A59" s="264" t="s">
        <v>64</v>
      </c>
      <c r="B59" s="36" t="s">
        <v>114</v>
      </c>
      <c r="C59" s="264">
        <v>1</v>
      </c>
      <c r="D59" s="232">
        <v>2</v>
      </c>
      <c r="E59" s="234">
        <v>1.7</v>
      </c>
      <c r="F59" s="235">
        <f>D59-E59</f>
        <v>0.30000000000000004</v>
      </c>
      <c r="G59" s="236">
        <v>0</v>
      </c>
      <c r="H59" s="81" t="s">
        <v>130</v>
      </c>
      <c r="I59" s="81" t="s">
        <v>24</v>
      </c>
      <c r="J59" s="210">
        <f>SUM(K59:M59)</f>
        <v>45</v>
      </c>
      <c r="K59" s="235">
        <v>30</v>
      </c>
      <c r="L59" s="235">
        <v>0</v>
      </c>
      <c r="M59" s="163">
        <v>15</v>
      </c>
      <c r="N59" s="80">
        <v>7</v>
      </c>
    </row>
    <row r="60" spans="1:14" ht="13.5" thickBot="1">
      <c r="A60" s="131" t="s">
        <v>69</v>
      </c>
      <c r="B60" s="100" t="s">
        <v>115</v>
      </c>
      <c r="C60" s="131" t="s">
        <v>129</v>
      </c>
      <c r="D60" s="133">
        <v>2</v>
      </c>
      <c r="E60" s="200">
        <v>1.3</v>
      </c>
      <c r="F60" s="235">
        <f>D60-E60</f>
        <v>0.7</v>
      </c>
      <c r="G60" s="246">
        <v>0</v>
      </c>
      <c r="H60" s="82" t="s">
        <v>130</v>
      </c>
      <c r="I60" s="82" t="s">
        <v>24</v>
      </c>
      <c r="J60" s="210">
        <f>SUM(K60:M60)</f>
        <v>34</v>
      </c>
      <c r="K60" s="245">
        <v>30</v>
      </c>
      <c r="L60" s="245">
        <v>0</v>
      </c>
      <c r="M60" s="163">
        <v>4</v>
      </c>
      <c r="N60" s="80">
        <v>18</v>
      </c>
    </row>
    <row r="61" spans="1:14" ht="13.5" thickBot="1">
      <c r="A61" s="106"/>
      <c r="B61" s="104" t="s">
        <v>59</v>
      </c>
      <c r="C61" s="260"/>
      <c r="D61" s="253">
        <v>6</v>
      </c>
      <c r="E61" s="170">
        <f>SUM(E58:E60)</f>
        <v>4.7</v>
      </c>
      <c r="F61" s="238">
        <f>SUM(F58:F60)</f>
        <v>1.3</v>
      </c>
      <c r="G61" s="239">
        <v>0</v>
      </c>
      <c r="H61" s="128" t="s">
        <v>50</v>
      </c>
      <c r="I61" s="128" t="s">
        <v>50</v>
      </c>
      <c r="J61" s="202">
        <f>SUM(J58:J60)</f>
        <v>124</v>
      </c>
      <c r="K61" s="238">
        <f>SUM(K58:K60)</f>
        <v>90</v>
      </c>
      <c r="L61" s="238">
        <f>SUM(L58:L60)</f>
        <v>0</v>
      </c>
      <c r="M61" s="205">
        <f>SUM(M58:M60)</f>
        <v>34</v>
      </c>
      <c r="N61" s="128">
        <f>SUM(N58:N60)</f>
        <v>32</v>
      </c>
    </row>
    <row r="62" spans="1:14" ht="12.75">
      <c r="A62" s="261"/>
      <c r="B62" s="38" t="s">
        <v>146</v>
      </c>
      <c r="C62" s="67">
        <v>0</v>
      </c>
      <c r="D62" s="250">
        <v>0</v>
      </c>
      <c r="E62" s="169">
        <v>0</v>
      </c>
      <c r="F62" s="139">
        <v>0</v>
      </c>
      <c r="G62" s="233">
        <v>0</v>
      </c>
      <c r="H62" s="42" t="s">
        <v>50</v>
      </c>
      <c r="I62" s="42" t="s">
        <v>50</v>
      </c>
      <c r="J62" s="210">
        <v>0</v>
      </c>
      <c r="K62" s="139">
        <v>0</v>
      </c>
      <c r="L62" s="139">
        <v>0</v>
      </c>
      <c r="M62" s="213">
        <v>0</v>
      </c>
      <c r="N62" s="80">
        <v>0</v>
      </c>
    </row>
    <row r="63" spans="1:14" ht="13.5" thickBot="1">
      <c r="A63" s="265"/>
      <c r="B63" s="44" t="s">
        <v>117</v>
      </c>
      <c r="C63" s="254">
        <v>0</v>
      </c>
      <c r="D63" s="152">
        <v>0</v>
      </c>
      <c r="E63" s="122">
        <v>0</v>
      </c>
      <c r="F63" s="119">
        <v>0</v>
      </c>
      <c r="G63" s="249">
        <v>0</v>
      </c>
      <c r="H63" s="167" t="s">
        <v>50</v>
      </c>
      <c r="I63" s="167" t="s">
        <v>50</v>
      </c>
      <c r="J63" s="266">
        <v>0</v>
      </c>
      <c r="K63" s="119">
        <v>0</v>
      </c>
      <c r="L63" s="119">
        <v>0</v>
      </c>
      <c r="M63" s="164">
        <v>0</v>
      </c>
      <c r="N63" s="167">
        <v>0</v>
      </c>
    </row>
    <row r="64" spans="1:14" ht="13.5" thickBot="1">
      <c r="A64" s="20"/>
      <c r="B64" s="124"/>
      <c r="C64" s="202"/>
      <c r="D64" s="22"/>
      <c r="E64" s="202"/>
      <c r="F64" s="202"/>
      <c r="G64" s="202"/>
      <c r="H64" s="202"/>
      <c r="I64" s="202"/>
      <c r="J64" s="202"/>
      <c r="K64" s="202"/>
      <c r="L64" s="22"/>
      <c r="M64" s="202"/>
      <c r="N64" s="205"/>
    </row>
    <row r="65" spans="1:14" ht="12.75">
      <c r="A65" s="145" t="s">
        <v>77</v>
      </c>
      <c r="B65" s="95" t="s">
        <v>148</v>
      </c>
      <c r="C65" s="41" t="s">
        <v>68</v>
      </c>
      <c r="D65" s="229">
        <v>1</v>
      </c>
      <c r="E65" s="121">
        <v>0.65</v>
      </c>
      <c r="F65" s="235">
        <f>D65-E65</f>
        <v>0.35</v>
      </c>
      <c r="G65" s="231">
        <v>0</v>
      </c>
      <c r="H65" s="42" t="s">
        <v>107</v>
      </c>
      <c r="I65" s="42" t="s">
        <v>83</v>
      </c>
      <c r="J65" s="210">
        <f>SUM(K65:M65)</f>
        <v>17</v>
      </c>
      <c r="K65" s="230">
        <v>0</v>
      </c>
      <c r="L65" s="230">
        <v>15</v>
      </c>
      <c r="M65" s="213">
        <v>2</v>
      </c>
      <c r="N65" s="42">
        <v>9</v>
      </c>
    </row>
    <row r="66" spans="1:14" ht="13.5" thickBot="1">
      <c r="A66" s="3" t="s">
        <v>122</v>
      </c>
      <c r="B66" s="109" t="s">
        <v>123</v>
      </c>
      <c r="C66" s="131" t="s">
        <v>68</v>
      </c>
      <c r="D66" s="133">
        <v>3</v>
      </c>
      <c r="E66" s="200">
        <v>0</v>
      </c>
      <c r="F66" s="235">
        <f>D66-E66</f>
        <v>3</v>
      </c>
      <c r="G66" s="246">
        <v>3</v>
      </c>
      <c r="H66" s="82" t="s">
        <v>107</v>
      </c>
      <c r="I66" s="82" t="s">
        <v>24</v>
      </c>
      <c r="J66" s="210">
        <f>SUM(K66:M66)</f>
        <v>0</v>
      </c>
      <c r="K66" s="245">
        <v>0</v>
      </c>
      <c r="L66" s="245">
        <v>0</v>
      </c>
      <c r="M66" s="164">
        <f>(E66*30)-K66-L66</f>
        <v>0</v>
      </c>
      <c r="N66" s="82">
        <v>78</v>
      </c>
    </row>
    <row r="67" spans="1:14" ht="13.5" thickBot="1">
      <c r="A67" s="38"/>
      <c r="B67" s="104" t="s">
        <v>59</v>
      </c>
      <c r="C67" s="260"/>
      <c r="D67" s="253">
        <v>4</v>
      </c>
      <c r="E67" s="170">
        <v>0.65</v>
      </c>
      <c r="F67" s="238">
        <v>3.35</v>
      </c>
      <c r="G67" s="239">
        <v>3</v>
      </c>
      <c r="H67" s="128" t="s">
        <v>50</v>
      </c>
      <c r="I67" s="128" t="s">
        <v>50</v>
      </c>
      <c r="J67" s="202">
        <f>SUM(J65:J66)</f>
        <v>17</v>
      </c>
      <c r="K67" s="238">
        <f>SUM(K65:K66)</f>
        <v>0</v>
      </c>
      <c r="L67" s="238">
        <f>SUM(L65:L66)</f>
        <v>15</v>
      </c>
      <c r="M67" s="205">
        <f>SUM(M65:M66)</f>
        <v>2</v>
      </c>
      <c r="N67" s="128">
        <f>SUM(N65:N66)</f>
        <v>87</v>
      </c>
    </row>
    <row r="68" spans="1:14" ht="12.75">
      <c r="A68" s="261"/>
      <c r="B68" s="45" t="s">
        <v>146</v>
      </c>
      <c r="C68" s="67"/>
      <c r="D68" s="250">
        <v>3</v>
      </c>
      <c r="E68" s="169">
        <v>0</v>
      </c>
      <c r="F68" s="139">
        <v>3</v>
      </c>
      <c r="G68" s="233">
        <v>3</v>
      </c>
      <c r="H68" s="80" t="s">
        <v>50</v>
      </c>
      <c r="I68" s="80" t="s">
        <v>50</v>
      </c>
      <c r="J68" s="210">
        <v>0</v>
      </c>
      <c r="K68" s="139">
        <v>0</v>
      </c>
      <c r="L68" s="139">
        <v>0</v>
      </c>
      <c r="M68" s="247">
        <v>0</v>
      </c>
      <c r="N68" s="82">
        <v>78</v>
      </c>
    </row>
    <row r="69" spans="1:15" ht="13.5" thickBot="1">
      <c r="A69" s="265"/>
      <c r="B69" s="44" t="s">
        <v>117</v>
      </c>
      <c r="C69" s="254"/>
      <c r="D69" s="152">
        <v>1</v>
      </c>
      <c r="E69" s="122">
        <v>0.65</v>
      </c>
      <c r="F69" s="119">
        <v>0.35</v>
      </c>
      <c r="G69" s="249">
        <v>0</v>
      </c>
      <c r="H69" s="167" t="s">
        <v>50</v>
      </c>
      <c r="I69" s="167" t="s">
        <v>50</v>
      </c>
      <c r="J69" s="266">
        <v>17</v>
      </c>
      <c r="K69" s="119">
        <v>0</v>
      </c>
      <c r="L69" s="119">
        <v>15</v>
      </c>
      <c r="M69" s="120">
        <v>2</v>
      </c>
      <c r="N69" s="167">
        <v>9</v>
      </c>
      <c r="O69" s="68"/>
    </row>
    <row r="70" spans="1:15" ht="13.5" thickBot="1">
      <c r="A70" s="106"/>
      <c r="B70" s="105"/>
      <c r="C70" s="14"/>
      <c r="D70" s="14"/>
      <c r="E70" s="14"/>
      <c r="F70" s="14"/>
      <c r="G70" s="22"/>
      <c r="H70" s="22"/>
      <c r="I70" s="22"/>
      <c r="J70" s="22"/>
      <c r="K70" s="22"/>
      <c r="L70" s="22"/>
      <c r="M70" s="256"/>
      <c r="N70" s="252"/>
      <c r="O70" s="69"/>
    </row>
    <row r="71" spans="1:15" ht="13.5" thickBot="1">
      <c r="A71" s="328" t="s">
        <v>144</v>
      </c>
      <c r="B71" s="329"/>
      <c r="C71" s="128" t="s">
        <v>50</v>
      </c>
      <c r="D71" s="253">
        <f>SUM(D67,D61,D54)</f>
        <v>19</v>
      </c>
      <c r="E71" s="238">
        <f>SUM(E67,E61,E54)</f>
        <v>11.600000000000001</v>
      </c>
      <c r="F71" s="202">
        <f>SUM(F67,F61,F54)</f>
        <v>7.4</v>
      </c>
      <c r="G71" s="129">
        <f>SUM(G67,G61,G54)</f>
        <v>7</v>
      </c>
      <c r="H71" s="170" t="s">
        <v>50</v>
      </c>
      <c r="I71" s="129" t="s">
        <v>50</v>
      </c>
      <c r="J71" s="253">
        <f>SUM(J67,J61,J54)</f>
        <v>312</v>
      </c>
      <c r="K71" s="202">
        <f>SUM(K67,K61,K54)</f>
        <v>120</v>
      </c>
      <c r="L71" s="239">
        <f>SUM(L67,L61,L54)</f>
        <v>75</v>
      </c>
      <c r="M71" s="129">
        <f>SUM(M67,M61,M54)</f>
        <v>117</v>
      </c>
      <c r="N71" s="128">
        <f>SUM(N67,N61,N54)</f>
        <v>182</v>
      </c>
      <c r="O71" s="6"/>
    </row>
    <row r="72" spans="1:15" ht="12.75">
      <c r="A72" s="14"/>
      <c r="B72" s="14"/>
      <c r="C72" s="66"/>
      <c r="D72" s="66"/>
      <c r="E72" s="66"/>
      <c r="F72" s="66"/>
      <c r="G72" s="66"/>
      <c r="H72" s="66"/>
      <c r="I72" s="22"/>
      <c r="J72" s="66"/>
      <c r="K72" s="66"/>
      <c r="L72" s="66"/>
      <c r="M72" s="66"/>
      <c r="N72" s="66"/>
      <c r="O72" s="5"/>
    </row>
    <row r="73" spans="1:15" ht="12.75">
      <c r="A73" s="4"/>
      <c r="B73" s="25"/>
      <c r="C73" s="4"/>
      <c r="D73" s="4"/>
      <c r="E73" s="4"/>
      <c r="F73" s="4"/>
      <c r="G73" s="66"/>
      <c r="H73" s="66"/>
      <c r="I73" s="22"/>
      <c r="J73" s="66"/>
      <c r="K73" s="66"/>
      <c r="L73" s="66"/>
      <c r="M73" s="66"/>
      <c r="N73" s="66"/>
      <c r="O73" s="5"/>
    </row>
    <row r="74" spans="1:15" ht="12.75">
      <c r="A74" s="4"/>
      <c r="B74" s="25"/>
      <c r="C74" s="4"/>
      <c r="D74" s="4"/>
      <c r="E74" s="4"/>
      <c r="F74" s="4"/>
      <c r="G74" s="66"/>
      <c r="H74" s="66"/>
      <c r="I74" s="22"/>
      <c r="J74" s="66"/>
      <c r="K74" s="66"/>
      <c r="L74" s="66"/>
      <c r="M74" s="66"/>
      <c r="N74" s="66"/>
      <c r="O74" s="5"/>
    </row>
    <row r="75" spans="1:15" ht="12.75">
      <c r="A75" s="4"/>
      <c r="B75" s="25"/>
      <c r="C75" s="4"/>
      <c r="D75" s="4"/>
      <c r="E75" s="4"/>
      <c r="F75" s="4"/>
      <c r="G75" s="66"/>
      <c r="H75" s="66"/>
      <c r="I75" s="22"/>
      <c r="J75" s="66"/>
      <c r="K75" s="66"/>
      <c r="L75" s="66"/>
      <c r="M75" s="66"/>
      <c r="N75" s="66"/>
      <c r="O75" s="28"/>
    </row>
    <row r="76" spans="2:15" ht="13.5" thickBot="1">
      <c r="B76" s="1" t="s">
        <v>78</v>
      </c>
      <c r="G76" s="10"/>
      <c r="I76" s="211"/>
      <c r="O76" s="28"/>
    </row>
    <row r="77" spans="1:15" ht="12.75">
      <c r="A77" s="15" t="s">
        <v>0</v>
      </c>
      <c r="B77" s="16"/>
      <c r="C77" s="19"/>
      <c r="D77" s="324" t="s">
        <v>40</v>
      </c>
      <c r="E77" s="325"/>
      <c r="F77" s="325"/>
      <c r="G77" s="78" t="s">
        <v>29</v>
      </c>
      <c r="H77" s="84" t="s">
        <v>1</v>
      </c>
      <c r="I77" s="86" t="s">
        <v>33</v>
      </c>
      <c r="J77" s="324" t="s">
        <v>43</v>
      </c>
      <c r="K77" s="325"/>
      <c r="L77" s="325"/>
      <c r="M77" s="330"/>
      <c r="N77" s="213"/>
      <c r="O77" s="28"/>
    </row>
    <row r="78" spans="1:15" ht="12.75">
      <c r="A78" s="20"/>
      <c r="B78" s="17" t="s">
        <v>8</v>
      </c>
      <c r="C78" s="69" t="s">
        <v>31</v>
      </c>
      <c r="D78" s="131" t="s">
        <v>2</v>
      </c>
      <c r="E78" s="214" t="s">
        <v>37</v>
      </c>
      <c r="F78" s="23" t="s">
        <v>19</v>
      </c>
      <c r="G78" s="74" t="s">
        <v>41</v>
      </c>
      <c r="H78" s="85" t="s">
        <v>39</v>
      </c>
      <c r="I78" s="85" t="s">
        <v>34</v>
      </c>
      <c r="J78" s="200" t="s">
        <v>2</v>
      </c>
      <c r="K78" s="331" t="s">
        <v>44</v>
      </c>
      <c r="L78" s="331"/>
      <c r="M78" s="267" t="s">
        <v>42</v>
      </c>
      <c r="N78" s="70" t="s">
        <v>81</v>
      </c>
      <c r="O78" s="28"/>
    </row>
    <row r="79" spans="1:15" ht="22.5">
      <c r="A79" s="3"/>
      <c r="B79" s="17" t="s">
        <v>3</v>
      </c>
      <c r="C79" s="22"/>
      <c r="D79" s="20"/>
      <c r="E79" s="214" t="s">
        <v>9</v>
      </c>
      <c r="F79" s="11" t="s">
        <v>25</v>
      </c>
      <c r="G79" s="75" t="s">
        <v>56</v>
      </c>
      <c r="H79" s="85"/>
      <c r="I79" s="85" t="s">
        <v>35</v>
      </c>
      <c r="J79" s="215"/>
      <c r="K79" s="24" t="s">
        <v>10</v>
      </c>
      <c r="L79" s="216" t="s">
        <v>55</v>
      </c>
      <c r="M79" s="21"/>
      <c r="N79" s="318" t="s">
        <v>82</v>
      </c>
      <c r="O79" s="28"/>
    </row>
    <row r="80" spans="1:15" ht="12.75">
      <c r="A80" s="20"/>
      <c r="B80" s="17"/>
      <c r="C80" s="66"/>
      <c r="D80" s="20"/>
      <c r="E80" s="214" t="s">
        <v>32</v>
      </c>
      <c r="F80" s="11" t="s">
        <v>20</v>
      </c>
      <c r="G80" s="75" t="s">
        <v>57</v>
      </c>
      <c r="H80" s="150"/>
      <c r="I80" s="85" t="s">
        <v>36</v>
      </c>
      <c r="J80" s="77"/>
      <c r="K80" s="217"/>
      <c r="L80" s="26"/>
      <c r="M80" s="12"/>
      <c r="N80" s="319"/>
      <c r="O80" s="28"/>
    </row>
    <row r="81" spans="1:15" ht="12.75">
      <c r="A81" s="20"/>
      <c r="B81" s="100"/>
      <c r="C81" s="113"/>
      <c r="D81" s="20"/>
      <c r="E81" s="214" t="s">
        <v>38</v>
      </c>
      <c r="F81" s="11"/>
      <c r="G81" s="75" t="s">
        <v>23</v>
      </c>
      <c r="H81" s="85"/>
      <c r="I81" s="150" t="s">
        <v>145</v>
      </c>
      <c r="J81" s="217"/>
      <c r="K81" s="217"/>
      <c r="L81" s="218"/>
      <c r="M81" s="268"/>
      <c r="N81" s="100"/>
      <c r="O81" s="28"/>
    </row>
    <row r="82" spans="1:15" ht="12.75">
      <c r="A82" s="20"/>
      <c r="B82" s="100"/>
      <c r="C82" s="113"/>
      <c r="D82" s="20"/>
      <c r="E82" s="214"/>
      <c r="F82" s="11"/>
      <c r="G82" s="75"/>
      <c r="H82" s="85"/>
      <c r="I82" s="150"/>
      <c r="J82" s="217"/>
      <c r="K82" s="217"/>
      <c r="L82" s="218"/>
      <c r="M82" s="268"/>
      <c r="N82" s="100"/>
      <c r="O82" s="28"/>
    </row>
    <row r="83" spans="1:15" ht="13.5" thickBot="1">
      <c r="A83" s="110"/>
      <c r="B83" s="220"/>
      <c r="C83" s="10"/>
      <c r="D83" s="221"/>
      <c r="E83" s="222"/>
      <c r="F83" s="223"/>
      <c r="G83" s="223"/>
      <c r="H83" s="123"/>
      <c r="I83" s="123"/>
      <c r="J83" s="224"/>
      <c r="K83" s="224"/>
      <c r="L83" s="225"/>
      <c r="M83" s="268"/>
      <c r="N83" s="100"/>
      <c r="O83" s="28"/>
    </row>
    <row r="84" spans="1:15" ht="13.5" thickBot="1">
      <c r="A84" s="110"/>
      <c r="B84" s="9" t="s">
        <v>30</v>
      </c>
      <c r="C84" s="10"/>
      <c r="D84" s="10"/>
      <c r="E84" s="10"/>
      <c r="F84" s="10"/>
      <c r="G84" s="226"/>
      <c r="H84" s="226"/>
      <c r="I84" s="202"/>
      <c r="J84" s="226"/>
      <c r="K84" s="10"/>
      <c r="L84" s="10"/>
      <c r="M84" s="226"/>
      <c r="N84" s="227"/>
      <c r="O84" s="28"/>
    </row>
    <row r="85" spans="1:15" ht="13.5" thickBot="1">
      <c r="A85" s="32" t="s">
        <v>5</v>
      </c>
      <c r="B85" s="30" t="s">
        <v>124</v>
      </c>
      <c r="C85" s="47"/>
      <c r="D85" s="226"/>
      <c r="E85" s="269"/>
      <c r="F85" s="270"/>
      <c r="G85" s="226"/>
      <c r="H85" s="226"/>
      <c r="I85" s="202"/>
      <c r="J85" s="226"/>
      <c r="K85" s="271"/>
      <c r="L85" s="270"/>
      <c r="M85" s="226"/>
      <c r="N85" s="227"/>
      <c r="O85" s="28"/>
    </row>
    <row r="86" spans="1:15" ht="12.75">
      <c r="A86" s="38" t="s">
        <v>4</v>
      </c>
      <c r="B86" s="37" t="s">
        <v>131</v>
      </c>
      <c r="C86" s="49">
        <v>2</v>
      </c>
      <c r="D86" s="50">
        <v>1</v>
      </c>
      <c r="E86" s="51">
        <v>0.65</v>
      </c>
      <c r="F86" s="235">
        <f>D86-E86</f>
        <v>0.35</v>
      </c>
      <c r="G86" s="76">
        <v>0</v>
      </c>
      <c r="H86" s="49" t="s">
        <v>107</v>
      </c>
      <c r="I86" s="49" t="s">
        <v>24</v>
      </c>
      <c r="J86" s="172">
        <f>SUM(K86:M86)</f>
        <v>17</v>
      </c>
      <c r="K86" s="51">
        <v>15</v>
      </c>
      <c r="L86" s="51">
        <v>0</v>
      </c>
      <c r="M86" s="159">
        <v>2</v>
      </c>
      <c r="N86" s="72">
        <v>9</v>
      </c>
      <c r="O86" s="28"/>
    </row>
    <row r="87" spans="1:15" ht="12.75">
      <c r="A87" s="43" t="s">
        <v>64</v>
      </c>
      <c r="B87" s="36" t="s">
        <v>110</v>
      </c>
      <c r="C87" s="52">
        <v>1</v>
      </c>
      <c r="D87" s="53">
        <v>2</v>
      </c>
      <c r="E87" s="46">
        <v>1.3</v>
      </c>
      <c r="F87" s="235">
        <f>D87-E87</f>
        <v>0.7</v>
      </c>
      <c r="G87" s="62">
        <v>0</v>
      </c>
      <c r="H87" s="52" t="s">
        <v>107</v>
      </c>
      <c r="I87" s="52" t="s">
        <v>83</v>
      </c>
      <c r="J87" s="174">
        <f>SUM(K87:M87)</f>
        <v>34</v>
      </c>
      <c r="K87" s="46">
        <v>30</v>
      </c>
      <c r="L87" s="46">
        <v>0</v>
      </c>
      <c r="M87" s="158">
        <v>4</v>
      </c>
      <c r="N87" s="72">
        <v>18</v>
      </c>
      <c r="O87" s="28"/>
    </row>
    <row r="88" spans="1:15" ht="13.5" thickBot="1">
      <c r="A88" s="20" t="s">
        <v>69</v>
      </c>
      <c r="B88" s="100" t="s">
        <v>128</v>
      </c>
      <c r="C88" s="175" t="s">
        <v>129</v>
      </c>
      <c r="D88" s="60">
        <v>8</v>
      </c>
      <c r="E88" s="284">
        <v>6</v>
      </c>
      <c r="F88" s="235">
        <f>D88-E88</f>
        <v>2</v>
      </c>
      <c r="G88" s="149">
        <v>8</v>
      </c>
      <c r="H88" s="150" t="s">
        <v>107</v>
      </c>
      <c r="I88" s="150" t="s">
        <v>83</v>
      </c>
      <c r="J88" s="173">
        <f>SUM(K88:M88)</f>
        <v>156</v>
      </c>
      <c r="K88" s="148">
        <v>30</v>
      </c>
      <c r="L88" s="148">
        <v>0</v>
      </c>
      <c r="M88" s="160">
        <v>126</v>
      </c>
      <c r="N88" s="150">
        <v>52</v>
      </c>
      <c r="O88" s="28"/>
    </row>
    <row r="89" spans="1:15" ht="13.5" thickBot="1">
      <c r="A89" s="15"/>
      <c r="B89" s="104" t="s">
        <v>59</v>
      </c>
      <c r="C89" s="272"/>
      <c r="D89" s="273">
        <f>SUM(D86:D88)</f>
        <v>11</v>
      </c>
      <c r="E89" s="274">
        <f>SUM(E86:E88)</f>
        <v>7.95</v>
      </c>
      <c r="F89" s="126">
        <f>SUM(F86:F88)</f>
        <v>3.05</v>
      </c>
      <c r="G89" s="125">
        <f>SUM(G86:G88)</f>
        <v>8</v>
      </c>
      <c r="H89" s="181" t="s">
        <v>50</v>
      </c>
      <c r="I89" s="181" t="s">
        <v>50</v>
      </c>
      <c r="J89" s="272">
        <f>SUM(J86:J88)</f>
        <v>207</v>
      </c>
      <c r="K89" s="275">
        <f>SUM(K86:K88)</f>
        <v>75</v>
      </c>
      <c r="L89" s="275">
        <f>SUM(L86:L88)</f>
        <v>0</v>
      </c>
      <c r="M89" s="127">
        <f>SUM(M86:M88)</f>
        <v>132</v>
      </c>
      <c r="N89" s="181">
        <f>SUM(N86:N88)</f>
        <v>79</v>
      </c>
      <c r="O89" s="28"/>
    </row>
    <row r="90" spans="1:18" ht="12.75">
      <c r="A90" s="261"/>
      <c r="B90" s="45" t="s">
        <v>146</v>
      </c>
      <c r="C90" s="276"/>
      <c r="D90" s="277">
        <v>8</v>
      </c>
      <c r="E90" s="173">
        <v>6</v>
      </c>
      <c r="F90" s="278">
        <v>2</v>
      </c>
      <c r="G90" s="279">
        <v>8</v>
      </c>
      <c r="H90" s="72" t="s">
        <v>50</v>
      </c>
      <c r="I90" s="72" t="s">
        <v>50</v>
      </c>
      <c r="J90" s="61">
        <v>156</v>
      </c>
      <c r="K90" s="278">
        <v>30</v>
      </c>
      <c r="L90" s="278">
        <v>0</v>
      </c>
      <c r="M90" s="280">
        <v>126</v>
      </c>
      <c r="N90" s="72">
        <v>52</v>
      </c>
      <c r="O90" s="28"/>
      <c r="Q90" s="1"/>
      <c r="R90" s="1"/>
    </row>
    <row r="91" spans="1:18" ht="13.5" thickBot="1">
      <c r="A91" s="262"/>
      <c r="B91" s="33" t="s">
        <v>117</v>
      </c>
      <c r="C91" s="281"/>
      <c r="D91" s="282">
        <v>10</v>
      </c>
      <c r="E91" s="135">
        <v>7.3</v>
      </c>
      <c r="F91" s="136">
        <v>2.7</v>
      </c>
      <c r="G91" s="283">
        <v>0</v>
      </c>
      <c r="H91" s="123" t="s">
        <v>50</v>
      </c>
      <c r="I91" s="123" t="s">
        <v>50</v>
      </c>
      <c r="J91" s="57">
        <v>190</v>
      </c>
      <c r="K91" s="136">
        <v>60</v>
      </c>
      <c r="L91" s="284">
        <v>0</v>
      </c>
      <c r="M91" s="285">
        <v>130</v>
      </c>
      <c r="N91" s="180">
        <v>70</v>
      </c>
      <c r="O91" s="28"/>
      <c r="Q91" s="1"/>
      <c r="R91" s="1"/>
    </row>
    <row r="92" spans="1:18" ht="13.5" thickBot="1">
      <c r="A92" s="32" t="s">
        <v>6</v>
      </c>
      <c r="B92" s="30" t="s">
        <v>121</v>
      </c>
      <c r="C92" s="54"/>
      <c r="D92" s="274"/>
      <c r="E92" s="274"/>
      <c r="F92" s="274"/>
      <c r="G92" s="274"/>
      <c r="H92" s="274"/>
      <c r="I92" s="274"/>
      <c r="J92" s="274"/>
      <c r="K92" s="274"/>
      <c r="L92" s="274"/>
      <c r="M92" s="274"/>
      <c r="N92" s="162"/>
      <c r="O92" s="58"/>
      <c r="Q92" s="13"/>
      <c r="R92" s="13"/>
    </row>
    <row r="93" spans="1:18" ht="13.5" thickBot="1">
      <c r="A93" s="36" t="s">
        <v>4</v>
      </c>
      <c r="B93" s="48" t="s">
        <v>135</v>
      </c>
      <c r="C93" s="52">
        <v>2</v>
      </c>
      <c r="D93" s="56">
        <v>2</v>
      </c>
      <c r="E93" s="56">
        <v>1.3</v>
      </c>
      <c r="F93" s="235">
        <f>D93-E93</f>
        <v>0.7</v>
      </c>
      <c r="G93" s="62">
        <v>2</v>
      </c>
      <c r="H93" s="52" t="s">
        <v>130</v>
      </c>
      <c r="I93" s="52" t="s">
        <v>24</v>
      </c>
      <c r="J93" s="65">
        <f>SUM(K93:M93)</f>
        <v>34</v>
      </c>
      <c r="K93" s="46">
        <v>30</v>
      </c>
      <c r="L93" s="51">
        <v>0</v>
      </c>
      <c r="M93" s="158">
        <v>4</v>
      </c>
      <c r="N93" s="52">
        <v>18</v>
      </c>
      <c r="O93" s="28"/>
      <c r="R93" s="1"/>
    </row>
    <row r="94" spans="1:14" ht="13.5" thickBot="1">
      <c r="A94" s="106"/>
      <c r="B94" s="104" t="s">
        <v>59</v>
      </c>
      <c r="C94" s="272"/>
      <c r="D94" s="273">
        <v>2</v>
      </c>
      <c r="E94" s="125">
        <v>1.3</v>
      </c>
      <c r="F94" s="126">
        <v>0.7</v>
      </c>
      <c r="G94" s="275">
        <v>2</v>
      </c>
      <c r="H94" s="181" t="s">
        <v>50</v>
      </c>
      <c r="I94" s="181" t="s">
        <v>50</v>
      </c>
      <c r="J94" s="125">
        <f>SUM(K94:M94)</f>
        <v>34</v>
      </c>
      <c r="K94" s="126">
        <v>30</v>
      </c>
      <c r="L94" s="126">
        <v>0</v>
      </c>
      <c r="M94" s="127">
        <v>4</v>
      </c>
      <c r="N94" s="181">
        <v>18</v>
      </c>
    </row>
    <row r="95" spans="1:14" ht="12.75">
      <c r="A95" s="261"/>
      <c r="B95" s="38" t="s">
        <v>146</v>
      </c>
      <c r="C95" s="276"/>
      <c r="D95" s="277">
        <v>2</v>
      </c>
      <c r="E95" s="173">
        <v>1.3</v>
      </c>
      <c r="F95" s="278">
        <v>0.7</v>
      </c>
      <c r="G95" s="279">
        <v>2</v>
      </c>
      <c r="H95" s="72" t="s">
        <v>50</v>
      </c>
      <c r="I95" s="72" t="s">
        <v>50</v>
      </c>
      <c r="J95" s="61">
        <v>34</v>
      </c>
      <c r="K95" s="278">
        <v>30</v>
      </c>
      <c r="L95" s="278">
        <v>0</v>
      </c>
      <c r="M95" s="280">
        <v>4</v>
      </c>
      <c r="N95" s="72">
        <v>18</v>
      </c>
    </row>
    <row r="96" spans="1:14" ht="13.5" thickBot="1">
      <c r="A96" s="265"/>
      <c r="B96" s="44" t="s">
        <v>147</v>
      </c>
      <c r="C96" s="286"/>
      <c r="D96" s="287">
        <v>0</v>
      </c>
      <c r="E96" s="179">
        <v>0</v>
      </c>
      <c r="F96" s="284">
        <v>0</v>
      </c>
      <c r="G96" s="288">
        <v>0</v>
      </c>
      <c r="H96" s="175" t="s">
        <v>50</v>
      </c>
      <c r="I96" s="175" t="s">
        <v>50</v>
      </c>
      <c r="J96" s="289">
        <v>0</v>
      </c>
      <c r="K96" s="284">
        <v>0</v>
      </c>
      <c r="L96" s="284">
        <v>0</v>
      </c>
      <c r="M96" s="285">
        <v>0</v>
      </c>
      <c r="N96" s="175">
        <v>0</v>
      </c>
    </row>
    <row r="97" spans="1:14" ht="13.5" thickBot="1">
      <c r="A97" s="20"/>
      <c r="B97" s="171"/>
      <c r="C97" s="60"/>
      <c r="D97" s="60"/>
      <c r="E97" s="64"/>
      <c r="F97" s="64"/>
      <c r="G97" s="60"/>
      <c r="H97" s="60"/>
      <c r="I97" s="60"/>
      <c r="J97" s="60"/>
      <c r="K97" s="64"/>
      <c r="L97" s="64"/>
      <c r="M97" s="60"/>
      <c r="N97" s="290"/>
    </row>
    <row r="98" spans="1:14" ht="13.5" thickBot="1">
      <c r="A98" s="34" t="s">
        <v>77</v>
      </c>
      <c r="B98" s="95" t="s">
        <v>149</v>
      </c>
      <c r="C98" s="65" t="s">
        <v>68</v>
      </c>
      <c r="D98" s="51">
        <v>2</v>
      </c>
      <c r="E98" s="51">
        <v>1</v>
      </c>
      <c r="F98" s="235">
        <f>D98-E98</f>
        <v>1</v>
      </c>
      <c r="G98" s="134">
        <v>0</v>
      </c>
      <c r="H98" s="49" t="s">
        <v>107</v>
      </c>
      <c r="I98" s="159" t="s">
        <v>83</v>
      </c>
      <c r="J98" s="172">
        <f>SUM(K98:M98)</f>
        <v>26</v>
      </c>
      <c r="K98" s="51">
        <v>0</v>
      </c>
      <c r="L98" s="51">
        <v>15</v>
      </c>
      <c r="M98" s="134">
        <v>11</v>
      </c>
      <c r="N98" s="159">
        <v>26</v>
      </c>
    </row>
    <row r="99" spans="1:14" ht="13.5" thickBot="1">
      <c r="A99" s="34" t="s">
        <v>122</v>
      </c>
      <c r="B99" s="176" t="s">
        <v>123</v>
      </c>
      <c r="C99" s="135" t="s">
        <v>68</v>
      </c>
      <c r="D99" s="136">
        <v>3</v>
      </c>
      <c r="E99" s="136">
        <v>0</v>
      </c>
      <c r="F99" s="235">
        <f>D99-E99</f>
        <v>3</v>
      </c>
      <c r="G99" s="55">
        <v>3</v>
      </c>
      <c r="H99" s="180" t="s">
        <v>107</v>
      </c>
      <c r="I99" s="161" t="s">
        <v>24</v>
      </c>
      <c r="J99" s="179">
        <f>SUM(K99:M99)</f>
        <v>0</v>
      </c>
      <c r="K99" s="136">
        <v>0</v>
      </c>
      <c r="L99" s="136">
        <v>0</v>
      </c>
      <c r="M99" s="55">
        <f>(E99*30)-K99-L99</f>
        <v>0</v>
      </c>
      <c r="N99" s="161">
        <v>78</v>
      </c>
    </row>
    <row r="100" spans="1:14" ht="13.5" thickBot="1">
      <c r="A100" s="35"/>
      <c r="B100" s="177" t="s">
        <v>59</v>
      </c>
      <c r="C100" s="125"/>
      <c r="D100" s="126">
        <v>5</v>
      </c>
      <c r="E100" s="126">
        <v>1</v>
      </c>
      <c r="F100" s="126">
        <v>4</v>
      </c>
      <c r="G100" s="127">
        <v>3</v>
      </c>
      <c r="H100" s="181" t="s">
        <v>50</v>
      </c>
      <c r="I100" s="162" t="s">
        <v>50</v>
      </c>
      <c r="J100" s="125">
        <f>SUM(J98:J99)</f>
        <v>26</v>
      </c>
      <c r="K100" s="126">
        <f>SUM(K98:K99)</f>
        <v>0</v>
      </c>
      <c r="L100" s="126">
        <f>SUM(L98:L99)</f>
        <v>15</v>
      </c>
      <c r="M100" s="127">
        <f>SUM(M98:M99)</f>
        <v>11</v>
      </c>
      <c r="N100" s="162">
        <f>SUM(N98:N99)</f>
        <v>104</v>
      </c>
    </row>
    <row r="101" spans="1:14" ht="12.75">
      <c r="A101" s="184"/>
      <c r="B101" s="182" t="s">
        <v>89</v>
      </c>
      <c r="C101" s="169"/>
      <c r="D101" s="139">
        <v>3</v>
      </c>
      <c r="E101" s="139">
        <v>0</v>
      </c>
      <c r="F101" s="139">
        <v>3</v>
      </c>
      <c r="G101" s="183">
        <v>3</v>
      </c>
      <c r="H101" s="80" t="s">
        <v>50</v>
      </c>
      <c r="I101" s="166" t="s">
        <v>50</v>
      </c>
      <c r="J101" s="169">
        <v>0</v>
      </c>
      <c r="K101" s="139">
        <v>0</v>
      </c>
      <c r="L101" s="139">
        <v>0</v>
      </c>
      <c r="M101" s="183">
        <v>0</v>
      </c>
      <c r="N101" s="166">
        <v>78</v>
      </c>
    </row>
    <row r="102" spans="1:14" ht="13.5" thickBot="1">
      <c r="A102" s="109"/>
      <c r="B102" s="178" t="s">
        <v>116</v>
      </c>
      <c r="C102" s="122"/>
      <c r="D102" s="119">
        <v>2</v>
      </c>
      <c r="E102" s="119">
        <v>1</v>
      </c>
      <c r="F102" s="119">
        <v>1</v>
      </c>
      <c r="G102" s="120">
        <v>0</v>
      </c>
      <c r="H102" s="167" t="s">
        <v>50</v>
      </c>
      <c r="I102" s="164" t="s">
        <v>50</v>
      </c>
      <c r="J102" s="122">
        <v>26</v>
      </c>
      <c r="K102" s="119">
        <v>0</v>
      </c>
      <c r="L102" s="119">
        <v>15</v>
      </c>
      <c r="M102" s="120">
        <v>11</v>
      </c>
      <c r="N102" s="164">
        <v>26</v>
      </c>
    </row>
    <row r="103" spans="1:14" ht="13.5" thickBot="1">
      <c r="A103" s="7"/>
      <c r="B103" s="107"/>
      <c r="C103" s="9"/>
      <c r="D103" s="9"/>
      <c r="E103" s="9"/>
      <c r="F103" s="9"/>
      <c r="G103" s="10"/>
      <c r="H103" s="10"/>
      <c r="I103" s="256"/>
      <c r="J103" s="10"/>
      <c r="K103" s="10"/>
      <c r="L103" s="10"/>
      <c r="M103" s="10"/>
      <c r="N103" s="220"/>
    </row>
    <row r="104" spans="1:14" ht="13.5" thickBot="1">
      <c r="A104" s="328" t="s">
        <v>79</v>
      </c>
      <c r="B104" s="329"/>
      <c r="C104" s="128" t="s">
        <v>50</v>
      </c>
      <c r="D104" s="253">
        <f>SUM(D100,D94,D89)</f>
        <v>18</v>
      </c>
      <c r="E104" s="238">
        <f>SUM(E100,E94,E89)</f>
        <v>10.25</v>
      </c>
      <c r="F104" s="202">
        <f>SUM(F100,F94,F89)</f>
        <v>7.75</v>
      </c>
      <c r="G104" s="129">
        <f>SUM(G100,G94,G89)</f>
        <v>13</v>
      </c>
      <c r="H104" s="128" t="s">
        <v>50</v>
      </c>
      <c r="I104" s="128" t="s">
        <v>50</v>
      </c>
      <c r="J104" s="260">
        <f>SUM(J100,J94,J89)</f>
        <v>267</v>
      </c>
      <c r="K104" s="238">
        <f>SUM(K100,K94,K89)</f>
        <v>105</v>
      </c>
      <c r="L104" s="238">
        <f>SUM(L100,L94,L89)</f>
        <v>15</v>
      </c>
      <c r="M104" s="202">
        <f>SUM(M100,M94,M89)</f>
        <v>147</v>
      </c>
      <c r="N104" s="128">
        <f>SUM(N100,N94,N89)</f>
        <v>201</v>
      </c>
    </row>
    <row r="105" spans="1:14" ht="12.75">
      <c r="A105" s="14"/>
      <c r="B105" s="14"/>
      <c r="C105" s="66"/>
      <c r="D105" s="66"/>
      <c r="E105" s="66"/>
      <c r="F105" s="66"/>
      <c r="G105" s="66"/>
      <c r="H105" s="66"/>
      <c r="I105" s="22"/>
      <c r="J105" s="66"/>
      <c r="K105" s="66"/>
      <c r="L105" s="66"/>
      <c r="M105" s="66"/>
      <c r="N105" s="66"/>
    </row>
    <row r="106" spans="1:14" ht="12.75">
      <c r="A106" s="4"/>
      <c r="B106" s="103" t="s">
        <v>138</v>
      </c>
      <c r="C106" s="4"/>
      <c r="D106" s="4"/>
      <c r="E106" s="4"/>
      <c r="F106" s="4"/>
      <c r="G106" s="66"/>
      <c r="H106" s="66"/>
      <c r="I106" s="22"/>
      <c r="J106" s="66"/>
      <c r="K106" s="66"/>
      <c r="L106" s="66"/>
      <c r="M106" s="66"/>
      <c r="N106" s="66"/>
    </row>
    <row r="107" spans="1:14" ht="12.75">
      <c r="A107" s="4"/>
      <c r="B107" s="25"/>
      <c r="C107" s="4"/>
      <c r="D107" s="4"/>
      <c r="E107" s="4"/>
      <c r="F107" s="4"/>
      <c r="G107" s="66"/>
      <c r="H107" s="66"/>
      <c r="I107" s="22"/>
      <c r="J107" s="66"/>
      <c r="K107" s="66"/>
      <c r="L107" s="66"/>
      <c r="M107" s="66"/>
      <c r="N107" s="66"/>
    </row>
    <row r="108" spans="1:14" ht="12.75">
      <c r="A108" s="4"/>
      <c r="B108" s="25"/>
      <c r="C108" s="4"/>
      <c r="D108" s="4"/>
      <c r="E108" s="4"/>
      <c r="F108" s="4"/>
      <c r="G108" s="66"/>
      <c r="H108" s="66"/>
      <c r="I108" s="22"/>
      <c r="J108" s="66"/>
      <c r="K108" s="66"/>
      <c r="L108" s="66"/>
      <c r="M108" s="66"/>
      <c r="N108" s="66"/>
    </row>
    <row r="109" spans="2:13" ht="13.5" thickBot="1">
      <c r="B109" s="1" t="s">
        <v>92</v>
      </c>
      <c r="I109" s="211"/>
      <c r="J109" s="10"/>
      <c r="K109" s="10"/>
      <c r="L109" s="10"/>
      <c r="M109" s="10"/>
    </row>
    <row r="110" spans="1:14" ht="12.75">
      <c r="A110" s="35" t="s">
        <v>93</v>
      </c>
      <c r="B110" s="35"/>
      <c r="C110" s="35"/>
      <c r="D110" s="41"/>
      <c r="E110" s="111" t="s">
        <v>40</v>
      </c>
      <c r="F110" s="37"/>
      <c r="G110" s="79" t="s">
        <v>29</v>
      </c>
      <c r="H110" s="79" t="s">
        <v>101</v>
      </c>
      <c r="I110" s="83" t="s">
        <v>99</v>
      </c>
      <c r="J110" s="347" t="s">
        <v>102</v>
      </c>
      <c r="K110" s="348"/>
      <c r="L110" s="348"/>
      <c r="M110" s="349"/>
      <c r="N110" s="19"/>
    </row>
    <row r="111" spans="1:14" ht="12.75">
      <c r="A111" s="100"/>
      <c r="B111" s="17" t="s">
        <v>8</v>
      </c>
      <c r="C111" s="71" t="s">
        <v>31</v>
      </c>
      <c r="D111" s="71" t="s">
        <v>2</v>
      </c>
      <c r="E111" s="71" t="s">
        <v>94</v>
      </c>
      <c r="F111" s="71" t="s">
        <v>96</v>
      </c>
      <c r="G111" s="71" t="s">
        <v>97</v>
      </c>
      <c r="H111" s="71" t="s">
        <v>39</v>
      </c>
      <c r="I111" s="70" t="s">
        <v>3</v>
      </c>
      <c r="J111" s="165" t="s">
        <v>2</v>
      </c>
      <c r="K111" s="112" t="s">
        <v>103</v>
      </c>
      <c r="L111" s="291"/>
      <c r="M111" s="156" t="s">
        <v>109</v>
      </c>
      <c r="N111" s="71" t="s">
        <v>19</v>
      </c>
    </row>
    <row r="112" spans="1:14" ht="22.5">
      <c r="A112" s="100"/>
      <c r="B112" s="17" t="s">
        <v>3</v>
      </c>
      <c r="C112" s="100"/>
      <c r="D112" s="100"/>
      <c r="E112" s="71" t="s">
        <v>9</v>
      </c>
      <c r="F112" s="71" t="s">
        <v>25</v>
      </c>
      <c r="G112" s="100" t="s">
        <v>98</v>
      </c>
      <c r="H112" s="71"/>
      <c r="I112" s="70" t="s">
        <v>35</v>
      </c>
      <c r="J112" s="100"/>
      <c r="K112" s="70" t="s">
        <v>10</v>
      </c>
      <c r="L112" s="133" t="s">
        <v>11</v>
      </c>
      <c r="M112" s="219"/>
      <c r="N112" s="319" t="s">
        <v>82</v>
      </c>
    </row>
    <row r="113" spans="1:14" ht="12.75">
      <c r="A113" s="100"/>
      <c r="B113" s="100"/>
      <c r="C113" s="100"/>
      <c r="D113" s="100"/>
      <c r="E113" s="71" t="s">
        <v>32</v>
      </c>
      <c r="F113" s="71" t="s">
        <v>20</v>
      </c>
      <c r="G113" s="71" t="s">
        <v>57</v>
      </c>
      <c r="H113" s="71"/>
      <c r="I113" s="70" t="s">
        <v>36</v>
      </c>
      <c r="J113" s="100"/>
      <c r="K113" s="100"/>
      <c r="L113" s="132"/>
      <c r="M113" s="219"/>
      <c r="N113" s="100"/>
    </row>
    <row r="114" spans="1:14" ht="12.75">
      <c r="A114" s="100"/>
      <c r="B114" s="100"/>
      <c r="C114" s="100"/>
      <c r="D114" s="100"/>
      <c r="E114" s="71" t="s">
        <v>95</v>
      </c>
      <c r="F114" s="100"/>
      <c r="G114" s="71" t="s">
        <v>23</v>
      </c>
      <c r="H114" s="71"/>
      <c r="I114" s="70" t="s">
        <v>100</v>
      </c>
      <c r="J114" s="100"/>
      <c r="K114" s="100"/>
      <c r="L114" s="132"/>
      <c r="M114" s="219"/>
      <c r="N114" s="100"/>
    </row>
    <row r="115" spans="1:14" ht="12.75">
      <c r="A115" s="100"/>
      <c r="B115" s="100"/>
      <c r="C115" s="100"/>
      <c r="D115" s="100"/>
      <c r="E115" s="100"/>
      <c r="F115" s="100"/>
      <c r="G115" s="100"/>
      <c r="H115" s="100"/>
      <c r="I115" s="82"/>
      <c r="J115" s="100"/>
      <c r="K115" s="100"/>
      <c r="L115" s="132"/>
      <c r="M115" s="219"/>
      <c r="N115" s="100"/>
    </row>
    <row r="116" spans="1:14" ht="12.75">
      <c r="A116" s="100"/>
      <c r="B116" s="100"/>
      <c r="C116" s="100"/>
      <c r="D116" s="100"/>
      <c r="E116" s="100"/>
      <c r="F116" s="100"/>
      <c r="G116" s="100"/>
      <c r="H116" s="100"/>
      <c r="I116" s="82"/>
      <c r="J116" s="100"/>
      <c r="K116" s="100"/>
      <c r="L116" s="132"/>
      <c r="M116" s="219"/>
      <c r="N116" s="100"/>
    </row>
    <row r="117" spans="1:14" ht="13.5" thickBot="1">
      <c r="A117" s="110"/>
      <c r="B117" s="110"/>
      <c r="C117" s="110"/>
      <c r="D117" s="110"/>
      <c r="E117" s="110"/>
      <c r="F117" s="110"/>
      <c r="G117" s="110"/>
      <c r="H117" s="110"/>
      <c r="I117" s="243"/>
      <c r="J117" s="110"/>
      <c r="K117" s="110"/>
      <c r="L117" s="292"/>
      <c r="M117" s="220"/>
      <c r="N117" s="110"/>
    </row>
    <row r="118" spans="1:14" ht="13.5" thickBot="1">
      <c r="A118" s="293"/>
      <c r="B118" s="114" t="s">
        <v>30</v>
      </c>
      <c r="C118" s="294"/>
      <c r="D118" s="202"/>
      <c r="E118" s="295"/>
      <c r="F118" s="202"/>
      <c r="G118" s="202"/>
      <c r="H118" s="202"/>
      <c r="I118" s="295"/>
      <c r="J118" s="202"/>
      <c r="K118" s="202"/>
      <c r="L118" s="202"/>
      <c r="M118" s="202"/>
      <c r="N118" s="205"/>
    </row>
    <row r="119" spans="1:14" ht="13.5" thickBot="1">
      <c r="A119" s="116" t="s">
        <v>76</v>
      </c>
      <c r="B119" s="117" t="s">
        <v>124</v>
      </c>
      <c r="C119" s="239"/>
      <c r="D119" s="202"/>
      <c r="E119" s="202"/>
      <c r="F119" s="202"/>
      <c r="G119" s="202"/>
      <c r="H119" s="202"/>
      <c r="I119" s="202"/>
      <c r="J119" s="202"/>
      <c r="K119" s="202"/>
      <c r="L119" s="202"/>
      <c r="M119" s="202"/>
      <c r="N119" s="205"/>
    </row>
    <row r="120" spans="1:14" ht="12.75">
      <c r="A120" s="133" t="s">
        <v>4</v>
      </c>
      <c r="B120" s="194" t="s">
        <v>143</v>
      </c>
      <c r="C120" s="121">
        <v>1</v>
      </c>
      <c r="D120" s="230">
        <v>2</v>
      </c>
      <c r="E120" s="230">
        <v>1.3</v>
      </c>
      <c r="F120" s="235">
        <f>D120-E120</f>
        <v>0.7</v>
      </c>
      <c r="G120" s="296">
        <v>0</v>
      </c>
      <c r="H120" s="42" t="s">
        <v>130</v>
      </c>
      <c r="I120" s="42" t="s">
        <v>24</v>
      </c>
      <c r="J120" s="121">
        <f>SUM(K120:M120)</f>
        <v>34</v>
      </c>
      <c r="K120" s="230">
        <v>30</v>
      </c>
      <c r="L120" s="230">
        <v>0</v>
      </c>
      <c r="M120" s="296">
        <v>4</v>
      </c>
      <c r="N120" s="163">
        <v>18</v>
      </c>
    </row>
    <row r="121" spans="1:14" ht="12.75">
      <c r="A121" s="133" t="s">
        <v>64</v>
      </c>
      <c r="B121" s="195" t="s">
        <v>136</v>
      </c>
      <c r="C121" s="187">
        <v>2</v>
      </c>
      <c r="D121" s="241">
        <v>2</v>
      </c>
      <c r="E121" s="241">
        <v>1.3</v>
      </c>
      <c r="F121" s="235">
        <f>D121-E121</f>
        <v>0.7</v>
      </c>
      <c r="G121" s="297">
        <v>0</v>
      </c>
      <c r="H121" s="197" t="s">
        <v>107</v>
      </c>
      <c r="I121" s="197" t="s">
        <v>83</v>
      </c>
      <c r="J121" s="200">
        <f>SUM(K121:M121)</f>
        <v>34</v>
      </c>
      <c r="K121" s="241">
        <v>30</v>
      </c>
      <c r="L121" s="241">
        <v>0</v>
      </c>
      <c r="M121" s="297">
        <v>4</v>
      </c>
      <c r="N121" s="201">
        <v>18</v>
      </c>
    </row>
    <row r="122" spans="1:14" ht="13.5" thickBot="1">
      <c r="A122" s="152" t="s">
        <v>69</v>
      </c>
      <c r="B122" s="196" t="s">
        <v>132</v>
      </c>
      <c r="C122" s="122">
        <v>1</v>
      </c>
      <c r="D122" s="119">
        <v>1</v>
      </c>
      <c r="E122" s="119">
        <v>0.65</v>
      </c>
      <c r="F122" s="235">
        <f>D122-E122</f>
        <v>0.35</v>
      </c>
      <c r="G122" s="120">
        <v>1</v>
      </c>
      <c r="H122" s="167" t="s">
        <v>107</v>
      </c>
      <c r="I122" s="167" t="s">
        <v>24</v>
      </c>
      <c r="J122" s="122">
        <f>SUM(K122:M122)</f>
        <v>17</v>
      </c>
      <c r="K122" s="119">
        <v>15</v>
      </c>
      <c r="L122" s="119">
        <v>0</v>
      </c>
      <c r="M122" s="120">
        <v>2</v>
      </c>
      <c r="N122" s="164">
        <v>9</v>
      </c>
    </row>
    <row r="123" spans="1:14" ht="13.5" thickBot="1">
      <c r="A123" s="298"/>
      <c r="B123" s="198" t="s">
        <v>104</v>
      </c>
      <c r="C123" s="170"/>
      <c r="D123" s="238">
        <f>SUM(D120:D122)</f>
        <v>5</v>
      </c>
      <c r="E123" s="238">
        <f>SUM(E120:E122)</f>
        <v>3.25</v>
      </c>
      <c r="F123" s="238">
        <f>SUM(F120:F122)</f>
        <v>1.75</v>
      </c>
      <c r="G123" s="129">
        <f>SUM(G120:G122)</f>
        <v>1</v>
      </c>
      <c r="H123" s="128" t="s">
        <v>50</v>
      </c>
      <c r="I123" s="128" t="s">
        <v>50</v>
      </c>
      <c r="J123" s="170">
        <f>SUM(J120:J122)</f>
        <v>85</v>
      </c>
      <c r="K123" s="238">
        <f>SUM(K120:K122)</f>
        <v>75</v>
      </c>
      <c r="L123" s="238">
        <f>SUM(L120:L122)</f>
        <v>0</v>
      </c>
      <c r="M123" s="129">
        <f>SUM(M120:M122)</f>
        <v>10</v>
      </c>
      <c r="N123" s="128">
        <f>SUM(N120:N122)</f>
        <v>45</v>
      </c>
    </row>
    <row r="124" spans="1:14" ht="12.75">
      <c r="A124" s="132"/>
      <c r="B124" s="191" t="s">
        <v>105</v>
      </c>
      <c r="C124" s="169"/>
      <c r="D124" s="139">
        <v>1</v>
      </c>
      <c r="E124" s="139">
        <v>0.65</v>
      </c>
      <c r="F124" s="139">
        <v>0.35</v>
      </c>
      <c r="G124" s="183">
        <v>1</v>
      </c>
      <c r="H124" s="80" t="s">
        <v>50</v>
      </c>
      <c r="I124" s="80" t="s">
        <v>50</v>
      </c>
      <c r="J124" s="169">
        <v>17</v>
      </c>
      <c r="K124" s="139">
        <v>15</v>
      </c>
      <c r="L124" s="139">
        <v>0</v>
      </c>
      <c r="M124" s="183">
        <v>2</v>
      </c>
      <c r="N124" s="166">
        <v>9</v>
      </c>
    </row>
    <row r="125" spans="1:14" ht="13.5" thickBot="1">
      <c r="A125" s="132"/>
      <c r="B125" s="199" t="s">
        <v>117</v>
      </c>
      <c r="C125" s="122"/>
      <c r="D125" s="119">
        <v>2</v>
      </c>
      <c r="E125" s="119">
        <v>1.3</v>
      </c>
      <c r="F125" s="119">
        <v>0.7</v>
      </c>
      <c r="G125" s="120">
        <v>0</v>
      </c>
      <c r="H125" s="167" t="s">
        <v>50</v>
      </c>
      <c r="I125" s="167" t="s">
        <v>50</v>
      </c>
      <c r="J125" s="122">
        <v>34</v>
      </c>
      <c r="K125" s="119">
        <v>30</v>
      </c>
      <c r="L125" s="119">
        <v>0</v>
      </c>
      <c r="M125" s="120">
        <v>4</v>
      </c>
      <c r="N125" s="164">
        <v>18</v>
      </c>
    </row>
    <row r="126" spans="1:14" ht="13.5" thickBot="1">
      <c r="A126" s="115" t="s">
        <v>6</v>
      </c>
      <c r="B126" s="204" t="s">
        <v>121</v>
      </c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5"/>
    </row>
    <row r="127" spans="1:14" ht="13.5" thickBot="1">
      <c r="A127" s="132" t="s">
        <v>4</v>
      </c>
      <c r="B127" s="193" t="s">
        <v>118</v>
      </c>
      <c r="C127" s="200">
        <v>2</v>
      </c>
      <c r="D127" s="245">
        <v>2</v>
      </c>
      <c r="E127" s="245">
        <v>1.3</v>
      </c>
      <c r="F127" s="235">
        <f>D127-E127</f>
        <v>0.7</v>
      </c>
      <c r="G127" s="299">
        <v>0</v>
      </c>
      <c r="H127" s="146" t="s">
        <v>130</v>
      </c>
      <c r="I127" s="200" t="s">
        <v>24</v>
      </c>
      <c r="J127" s="230">
        <f>SUM(K127:M127)</f>
        <v>34</v>
      </c>
      <c r="K127" s="245">
        <v>30</v>
      </c>
      <c r="L127" s="245">
        <v>0</v>
      </c>
      <c r="M127" s="267">
        <v>4</v>
      </c>
      <c r="N127" s="247">
        <v>18</v>
      </c>
    </row>
    <row r="128" spans="1:14" ht="13.5" thickBot="1">
      <c r="A128" s="298"/>
      <c r="B128" s="198" t="s">
        <v>59</v>
      </c>
      <c r="C128" s="170"/>
      <c r="D128" s="238">
        <v>2</v>
      </c>
      <c r="E128" s="238">
        <v>1.3</v>
      </c>
      <c r="F128" s="238">
        <v>0.7</v>
      </c>
      <c r="G128" s="129">
        <v>0</v>
      </c>
      <c r="H128" s="128" t="s">
        <v>50</v>
      </c>
      <c r="I128" s="170" t="s">
        <v>50</v>
      </c>
      <c r="J128" s="238">
        <f>SUM(J127)</f>
        <v>34</v>
      </c>
      <c r="K128" s="238">
        <v>30</v>
      </c>
      <c r="L128" s="238">
        <v>0</v>
      </c>
      <c r="M128" s="129">
        <v>4</v>
      </c>
      <c r="N128" s="205">
        <v>18</v>
      </c>
    </row>
    <row r="129" spans="1:14" ht="12.75">
      <c r="A129" s="132"/>
      <c r="B129" s="190" t="s">
        <v>89</v>
      </c>
      <c r="C129" s="169"/>
      <c r="D129" s="139">
        <v>0</v>
      </c>
      <c r="E129" s="139">
        <v>0</v>
      </c>
      <c r="F129" s="139">
        <v>0</v>
      </c>
      <c r="G129" s="183">
        <v>0</v>
      </c>
      <c r="H129" s="80">
        <v>0</v>
      </c>
      <c r="I129" s="169">
        <v>0</v>
      </c>
      <c r="J129" s="139">
        <v>0</v>
      </c>
      <c r="K129" s="139">
        <v>0</v>
      </c>
      <c r="L129" s="139">
        <v>0</v>
      </c>
      <c r="M129" s="183">
        <v>0</v>
      </c>
      <c r="N129" s="166">
        <v>0</v>
      </c>
    </row>
    <row r="130" spans="1:14" ht="13.5" thickBot="1">
      <c r="A130" s="292"/>
      <c r="B130" s="192" t="s">
        <v>117</v>
      </c>
      <c r="C130" s="122"/>
      <c r="D130" s="119">
        <v>0</v>
      </c>
      <c r="E130" s="119">
        <v>0</v>
      </c>
      <c r="F130" s="119">
        <v>0</v>
      </c>
      <c r="G130" s="120">
        <v>0</v>
      </c>
      <c r="H130" s="167">
        <v>0</v>
      </c>
      <c r="I130" s="122">
        <v>0</v>
      </c>
      <c r="J130" s="119">
        <v>0</v>
      </c>
      <c r="K130" s="119">
        <v>0</v>
      </c>
      <c r="L130" s="119">
        <v>0</v>
      </c>
      <c r="M130" s="120">
        <v>0</v>
      </c>
      <c r="N130" s="164">
        <v>0</v>
      </c>
    </row>
    <row r="131" spans="1:14" ht="13.5" thickBot="1">
      <c r="A131" s="20"/>
      <c r="B131" s="185"/>
      <c r="C131" s="256"/>
      <c r="D131" s="256"/>
      <c r="E131" s="256"/>
      <c r="F131" s="256"/>
      <c r="G131" s="256"/>
      <c r="H131" s="256"/>
      <c r="I131" s="202"/>
      <c r="J131" s="22"/>
      <c r="K131" s="202"/>
      <c r="L131" s="202"/>
      <c r="M131" s="247"/>
      <c r="N131" s="247"/>
    </row>
    <row r="132" spans="1:14" ht="12.75">
      <c r="A132" s="151" t="s">
        <v>77</v>
      </c>
      <c r="B132" s="188" t="s">
        <v>149</v>
      </c>
      <c r="C132" s="121" t="s">
        <v>68</v>
      </c>
      <c r="D132" s="230">
        <v>2</v>
      </c>
      <c r="E132" s="230">
        <v>1</v>
      </c>
      <c r="F132" s="235">
        <f>D132-E132</f>
        <v>1</v>
      </c>
      <c r="G132" s="296">
        <v>0</v>
      </c>
      <c r="H132" s="42" t="s">
        <v>107</v>
      </c>
      <c r="I132" s="163" t="s">
        <v>83</v>
      </c>
      <c r="J132" s="121">
        <f>SUM(K132:M132)</f>
        <v>26</v>
      </c>
      <c r="K132" s="230">
        <v>0</v>
      </c>
      <c r="L132" s="230">
        <v>15</v>
      </c>
      <c r="M132" s="296">
        <v>11</v>
      </c>
      <c r="N132" s="42">
        <v>26</v>
      </c>
    </row>
    <row r="133" spans="1:14" ht="13.5" thickBot="1">
      <c r="A133" s="132" t="s">
        <v>122</v>
      </c>
      <c r="B133" s="189" t="s">
        <v>123</v>
      </c>
      <c r="C133" s="187" t="s">
        <v>68</v>
      </c>
      <c r="D133" s="241">
        <v>3</v>
      </c>
      <c r="E133" s="241">
        <v>0</v>
      </c>
      <c r="F133" s="235">
        <f>D133-E133</f>
        <v>3</v>
      </c>
      <c r="G133" s="297">
        <v>3</v>
      </c>
      <c r="H133" s="197" t="s">
        <v>107</v>
      </c>
      <c r="I133" s="201" t="s">
        <v>24</v>
      </c>
      <c r="J133" s="169">
        <f>SUM(K133:M133)</f>
        <v>0</v>
      </c>
      <c r="K133" s="241">
        <v>0</v>
      </c>
      <c r="L133" s="241">
        <v>0</v>
      </c>
      <c r="M133" s="297">
        <f>(E133*30)-K133-L133</f>
        <v>0</v>
      </c>
      <c r="N133" s="167">
        <v>78</v>
      </c>
    </row>
    <row r="134" spans="1:14" ht="13.5" thickBot="1">
      <c r="A134" s="300"/>
      <c r="B134" s="198" t="s">
        <v>59</v>
      </c>
      <c r="C134" s="170"/>
      <c r="D134" s="238">
        <f>SUM(D132:D133)</f>
        <v>5</v>
      </c>
      <c r="E134" s="238">
        <f>SUM(E132:E133)</f>
        <v>1</v>
      </c>
      <c r="F134" s="238">
        <f>SUM(F132:F133)</f>
        <v>4</v>
      </c>
      <c r="G134" s="129">
        <f>SUM(G132:G133)</f>
        <v>3</v>
      </c>
      <c r="H134" s="128" t="s">
        <v>50</v>
      </c>
      <c r="I134" s="205" t="s">
        <v>50</v>
      </c>
      <c r="J134" s="170">
        <f>SUM(J132:J133)</f>
        <v>26</v>
      </c>
      <c r="K134" s="238">
        <f>SUM(K132:K133)</f>
        <v>0</v>
      </c>
      <c r="L134" s="238">
        <f>SUM(L132:L133)</f>
        <v>15</v>
      </c>
      <c r="M134" s="129">
        <f>SUM(M132:M133)</f>
        <v>11</v>
      </c>
      <c r="N134" s="128">
        <f>SUM(N132:N133)</f>
        <v>104</v>
      </c>
    </row>
    <row r="135" spans="1:14" ht="12.75">
      <c r="A135" s="301"/>
      <c r="B135" s="190" t="s">
        <v>89</v>
      </c>
      <c r="C135" s="169"/>
      <c r="D135" s="139">
        <v>3</v>
      </c>
      <c r="E135" s="139">
        <v>0</v>
      </c>
      <c r="F135" s="139">
        <v>3</v>
      </c>
      <c r="G135" s="183">
        <v>3</v>
      </c>
      <c r="H135" s="80" t="s">
        <v>50</v>
      </c>
      <c r="I135" s="166" t="s">
        <v>50</v>
      </c>
      <c r="J135" s="169">
        <v>0</v>
      </c>
      <c r="K135" s="139">
        <v>0</v>
      </c>
      <c r="L135" s="139">
        <v>0</v>
      </c>
      <c r="M135" s="183">
        <v>0</v>
      </c>
      <c r="N135" s="166">
        <v>78</v>
      </c>
    </row>
    <row r="136" spans="1:14" ht="13.5" thickBot="1">
      <c r="A136" s="132"/>
      <c r="B136" s="192" t="s">
        <v>90</v>
      </c>
      <c r="C136" s="122"/>
      <c r="D136" s="119">
        <v>2</v>
      </c>
      <c r="E136" s="119">
        <v>1</v>
      </c>
      <c r="F136" s="119">
        <v>1</v>
      </c>
      <c r="G136" s="120">
        <v>0</v>
      </c>
      <c r="H136" s="167" t="s">
        <v>50</v>
      </c>
      <c r="I136" s="164" t="s">
        <v>50</v>
      </c>
      <c r="J136" s="122">
        <f>SUM(K136:M136)</f>
        <v>26</v>
      </c>
      <c r="K136" s="119">
        <v>0</v>
      </c>
      <c r="L136" s="119">
        <v>15</v>
      </c>
      <c r="M136" s="120">
        <v>11</v>
      </c>
      <c r="N136" s="164">
        <v>26</v>
      </c>
    </row>
    <row r="137" spans="1:14" ht="13.5" thickBot="1">
      <c r="A137" s="104"/>
      <c r="B137" s="203"/>
      <c r="G137" s="302"/>
      <c r="M137" s="226"/>
      <c r="N137" s="227"/>
    </row>
    <row r="138" spans="1:14" ht="13.5" thickBot="1">
      <c r="A138" s="115" t="s">
        <v>119</v>
      </c>
      <c r="B138" s="186"/>
      <c r="C138" s="303"/>
      <c r="D138" s="238">
        <f>SUM(D134,D128,D123)</f>
        <v>12</v>
      </c>
      <c r="E138" s="238">
        <f>SUM(E134,E128,E123)</f>
        <v>5.55</v>
      </c>
      <c r="F138" s="238">
        <f>SUM(F134,F128,F123)</f>
        <v>6.45</v>
      </c>
      <c r="G138" s="129">
        <f>SUM(G134,G128,G123)</f>
        <v>4</v>
      </c>
      <c r="H138" s="202" t="s">
        <v>50</v>
      </c>
      <c r="I138" s="260">
        <f aca="true" t="shared" si="0" ref="I138:N138">SUM(I134,I128,I123)</f>
        <v>0</v>
      </c>
      <c r="J138" s="253">
        <f t="shared" si="0"/>
        <v>145</v>
      </c>
      <c r="K138" s="238">
        <f t="shared" si="0"/>
        <v>105</v>
      </c>
      <c r="L138" s="238">
        <f t="shared" si="0"/>
        <v>15</v>
      </c>
      <c r="M138" s="129">
        <f t="shared" si="0"/>
        <v>25</v>
      </c>
      <c r="N138" s="128">
        <f t="shared" si="0"/>
        <v>167</v>
      </c>
    </row>
    <row r="139" ht="12.75">
      <c r="B139" s="113"/>
    </row>
    <row r="140" ht="12.75">
      <c r="B140" s="113" t="s">
        <v>137</v>
      </c>
    </row>
    <row r="141" ht="12.75">
      <c r="B141" s="113"/>
    </row>
    <row r="143" spans="1:14" ht="16.5" thickBot="1">
      <c r="A143" s="4"/>
      <c r="B143" s="355"/>
      <c r="C143" s="355"/>
      <c r="D143" s="355"/>
      <c r="E143" s="355"/>
      <c r="F143" s="4"/>
      <c r="G143" s="66"/>
      <c r="H143" s="66"/>
      <c r="I143" s="66"/>
      <c r="J143" s="66"/>
      <c r="K143" s="66"/>
      <c r="L143" s="66"/>
      <c r="M143" s="66"/>
      <c r="N143" s="66"/>
    </row>
    <row r="144" spans="1:14" ht="12.75">
      <c r="A144" s="15" t="s">
        <v>0</v>
      </c>
      <c r="B144" s="16"/>
      <c r="C144" s="19"/>
      <c r="D144" s="324" t="s">
        <v>40</v>
      </c>
      <c r="E144" s="325"/>
      <c r="F144" s="325"/>
      <c r="G144" s="78" t="s">
        <v>29</v>
      </c>
      <c r="H144" s="79"/>
      <c r="I144" s="79"/>
      <c r="J144" s="324" t="s">
        <v>43</v>
      </c>
      <c r="K144" s="325"/>
      <c r="L144" s="325"/>
      <c r="M144" s="330"/>
      <c r="N144" s="146"/>
    </row>
    <row r="145" spans="1:14" ht="12.75">
      <c r="A145" s="20"/>
      <c r="B145" s="17" t="s">
        <v>8</v>
      </c>
      <c r="C145" s="22" t="s">
        <v>50</v>
      </c>
      <c r="D145" s="131" t="s">
        <v>2</v>
      </c>
      <c r="E145" s="214" t="s">
        <v>37</v>
      </c>
      <c r="F145" s="23" t="s">
        <v>19</v>
      </c>
      <c r="G145" s="74" t="s">
        <v>41</v>
      </c>
      <c r="H145" s="71" t="s">
        <v>111</v>
      </c>
      <c r="I145" s="70" t="s">
        <v>50</v>
      </c>
      <c r="J145" s="200" t="s">
        <v>2</v>
      </c>
      <c r="K145" s="326" t="s">
        <v>44</v>
      </c>
      <c r="L145" s="327"/>
      <c r="M145" s="247" t="s">
        <v>42</v>
      </c>
      <c r="N145" s="156" t="s">
        <v>81</v>
      </c>
    </row>
    <row r="146" spans="1:14" ht="22.5">
      <c r="A146" s="3"/>
      <c r="B146" s="17" t="s">
        <v>3</v>
      </c>
      <c r="C146" s="22"/>
      <c r="D146" s="20"/>
      <c r="E146" s="214" t="s">
        <v>9</v>
      </c>
      <c r="F146" s="11" t="s">
        <v>25</v>
      </c>
      <c r="G146" s="75" t="s">
        <v>58</v>
      </c>
      <c r="H146" s="71"/>
      <c r="I146" s="130"/>
      <c r="J146" s="215"/>
      <c r="K146" s="304" t="s">
        <v>10</v>
      </c>
      <c r="L146" s="305" t="s">
        <v>11</v>
      </c>
      <c r="M146" s="156"/>
      <c r="N146" s="318" t="s">
        <v>82</v>
      </c>
    </row>
    <row r="147" spans="1:14" ht="12.75">
      <c r="A147" s="20"/>
      <c r="B147" s="17"/>
      <c r="C147" s="66"/>
      <c r="D147" s="20"/>
      <c r="E147" s="214" t="s">
        <v>32</v>
      </c>
      <c r="F147" s="11" t="s">
        <v>20</v>
      </c>
      <c r="G147" s="75" t="s">
        <v>22</v>
      </c>
      <c r="H147" s="100"/>
      <c r="I147" s="71"/>
      <c r="J147" s="77"/>
      <c r="K147" s="217"/>
      <c r="L147" s="26"/>
      <c r="M147" s="157"/>
      <c r="N147" s="71"/>
    </row>
    <row r="148" spans="1:14" ht="12.75">
      <c r="A148" s="20"/>
      <c r="B148" s="100"/>
      <c r="C148" s="113"/>
      <c r="D148" s="20"/>
      <c r="E148" s="214" t="s">
        <v>38</v>
      </c>
      <c r="F148" s="11"/>
      <c r="G148" s="75" t="s">
        <v>23</v>
      </c>
      <c r="H148" s="71"/>
      <c r="I148" s="71"/>
      <c r="J148" s="217"/>
      <c r="K148" s="217"/>
      <c r="L148" s="218"/>
      <c r="M148" s="219"/>
      <c r="N148" s="100"/>
    </row>
    <row r="149" spans="1:14" ht="12.75">
      <c r="A149" s="20"/>
      <c r="B149" s="100"/>
      <c r="C149" s="113"/>
      <c r="D149" s="20"/>
      <c r="E149" s="214"/>
      <c r="F149" s="11"/>
      <c r="G149" s="75"/>
      <c r="H149" s="71"/>
      <c r="I149" s="71"/>
      <c r="J149" s="217"/>
      <c r="K149" s="217"/>
      <c r="L149" s="218"/>
      <c r="M149" s="219"/>
      <c r="N149" s="100"/>
    </row>
    <row r="150" spans="1:14" ht="0.75" customHeight="1" thickBot="1">
      <c r="A150" s="221"/>
      <c r="B150" s="110"/>
      <c r="C150" s="10"/>
      <c r="D150" s="221"/>
      <c r="E150" s="222"/>
      <c r="F150" s="223"/>
      <c r="G150" s="223"/>
      <c r="H150" s="110"/>
      <c r="I150" s="110"/>
      <c r="J150" s="224"/>
      <c r="K150" s="224"/>
      <c r="L150" s="225"/>
      <c r="M150" s="220"/>
      <c r="N150" s="110"/>
    </row>
    <row r="151" spans="1:14" ht="16.5" thickBot="1">
      <c r="A151" s="141"/>
      <c r="B151" s="142" t="s">
        <v>60</v>
      </c>
      <c r="C151" s="29" t="s">
        <v>50</v>
      </c>
      <c r="D151" s="272">
        <f>SUM(D138,D104,D71,D39)</f>
        <v>60</v>
      </c>
      <c r="E151" s="272">
        <f>SUM(E138,E104,E71,E39)</f>
        <v>33.400000000000006</v>
      </c>
      <c r="F151" s="272">
        <f>SUM(F138,F104,F71,F39)</f>
        <v>26.6</v>
      </c>
      <c r="G151" s="272">
        <f>SUM(G138,G104,G71,G39)</f>
        <v>27</v>
      </c>
      <c r="H151" s="128" t="s">
        <v>50</v>
      </c>
      <c r="I151" s="128" t="s">
        <v>50</v>
      </c>
      <c r="J151" s="272">
        <f>SUM(J138,J104,J71,J39)</f>
        <v>882</v>
      </c>
      <c r="K151" s="272">
        <f>SUM(K138,K104,K71,K39)</f>
        <v>375</v>
      </c>
      <c r="L151" s="272">
        <f>SUM(L138,L104,L71,L39)</f>
        <v>180</v>
      </c>
      <c r="M151" s="272">
        <f>SUM(M138,M104,M71,M39)</f>
        <v>327</v>
      </c>
      <c r="N151" s="181">
        <f>SUM(N138,N104,N71,N39)</f>
        <v>678</v>
      </c>
    </row>
    <row r="152" spans="1:14" ht="16.5" thickBot="1">
      <c r="A152" s="143" t="s">
        <v>51</v>
      </c>
      <c r="B152" s="144"/>
      <c r="C152" s="27"/>
      <c r="D152" s="10"/>
      <c r="E152" s="10"/>
      <c r="F152" s="10"/>
      <c r="G152" s="10"/>
      <c r="H152" s="226"/>
      <c r="I152" s="226"/>
      <c r="J152" s="10"/>
      <c r="K152" s="10"/>
      <c r="L152" s="10"/>
      <c r="M152" s="10"/>
      <c r="N152" s="227"/>
    </row>
    <row r="153" spans="1:14" ht="13.5" thickBot="1">
      <c r="A153" s="3" t="s">
        <v>5</v>
      </c>
      <c r="B153" s="4" t="s">
        <v>124</v>
      </c>
      <c r="C153" s="66"/>
      <c r="D153" s="66"/>
      <c r="E153" s="66"/>
      <c r="F153" s="66"/>
      <c r="G153" s="226"/>
      <c r="H153" s="226"/>
      <c r="I153" s="226"/>
      <c r="J153" s="274"/>
      <c r="K153" s="60"/>
      <c r="L153" s="60"/>
      <c r="M153" s="274"/>
      <c r="N153" s="162"/>
    </row>
    <row r="154" spans="1:14" ht="13.5" thickBot="1">
      <c r="A154" s="306"/>
      <c r="B154" s="38" t="s">
        <v>59</v>
      </c>
      <c r="C154" s="42" t="s">
        <v>50</v>
      </c>
      <c r="D154" s="125">
        <f aca="true" t="shared" si="1" ref="D154:F156">SUM(D123,D89,D54,D23)</f>
        <v>28</v>
      </c>
      <c r="E154" s="125">
        <f t="shared" si="1"/>
        <v>19.4</v>
      </c>
      <c r="F154" s="125">
        <f t="shared" si="1"/>
        <v>8.6</v>
      </c>
      <c r="G154" s="162">
        <f>SUM(G123,G89,G54)</f>
        <v>13</v>
      </c>
      <c r="H154" s="42" t="s">
        <v>50</v>
      </c>
      <c r="I154" s="42" t="s">
        <v>50</v>
      </c>
      <c r="J154" s="125">
        <f aca="true" t="shared" si="2" ref="J154:N156">SUM(J123,J89,J54,J23)</f>
        <v>514</v>
      </c>
      <c r="K154" s="125">
        <f t="shared" si="2"/>
        <v>225</v>
      </c>
      <c r="L154" s="125">
        <f t="shared" si="2"/>
        <v>60</v>
      </c>
      <c r="M154" s="125">
        <f t="shared" si="2"/>
        <v>229</v>
      </c>
      <c r="N154" s="162">
        <f t="shared" si="2"/>
        <v>214</v>
      </c>
    </row>
    <row r="155" spans="1:14" ht="12.75">
      <c r="A155" s="43"/>
      <c r="B155" s="36" t="s">
        <v>146</v>
      </c>
      <c r="C155" s="81" t="s">
        <v>50</v>
      </c>
      <c r="D155" s="307">
        <f t="shared" si="1"/>
        <v>13</v>
      </c>
      <c r="E155" s="65">
        <f t="shared" si="1"/>
        <v>10.65</v>
      </c>
      <c r="F155" s="65">
        <f t="shared" si="1"/>
        <v>3.35</v>
      </c>
      <c r="G155" s="134">
        <f>SUM(G124,G90,G55,G24)</f>
        <v>13</v>
      </c>
      <c r="H155" s="237" t="s">
        <v>50</v>
      </c>
      <c r="I155" s="81" t="s">
        <v>50</v>
      </c>
      <c r="J155" s="307">
        <f t="shared" si="2"/>
        <v>251</v>
      </c>
      <c r="K155" s="65">
        <f t="shared" si="2"/>
        <v>60</v>
      </c>
      <c r="L155" s="65">
        <f t="shared" si="2"/>
        <v>0</v>
      </c>
      <c r="M155" s="65">
        <f t="shared" si="2"/>
        <v>191</v>
      </c>
      <c r="N155" s="159">
        <f t="shared" si="2"/>
        <v>87</v>
      </c>
    </row>
    <row r="156" spans="1:14" ht="13.5" thickBot="1">
      <c r="A156" s="265"/>
      <c r="B156" s="44" t="s">
        <v>117</v>
      </c>
      <c r="C156" s="167" t="s">
        <v>50</v>
      </c>
      <c r="D156" s="308">
        <f t="shared" si="1"/>
        <v>20</v>
      </c>
      <c r="E156" s="308">
        <f t="shared" si="1"/>
        <v>14.2</v>
      </c>
      <c r="F156" s="308">
        <f t="shared" si="1"/>
        <v>5.800000000000001</v>
      </c>
      <c r="G156" s="308">
        <f>SUM(G125,G91,G56,G25)</f>
        <v>1</v>
      </c>
      <c r="H156" s="167" t="s">
        <v>50</v>
      </c>
      <c r="I156" s="167" t="s">
        <v>50</v>
      </c>
      <c r="J156" s="308">
        <f t="shared" si="2"/>
        <v>378</v>
      </c>
      <c r="K156" s="308">
        <f t="shared" si="2"/>
        <v>105</v>
      </c>
      <c r="L156" s="308">
        <f t="shared" si="2"/>
        <v>60</v>
      </c>
      <c r="M156" s="308">
        <f t="shared" si="2"/>
        <v>213</v>
      </c>
      <c r="N156" s="290">
        <f t="shared" si="2"/>
        <v>142</v>
      </c>
    </row>
    <row r="157" spans="1:14" ht="13.5" thickBot="1">
      <c r="A157" s="32" t="s">
        <v>6</v>
      </c>
      <c r="B157" s="30" t="s">
        <v>121</v>
      </c>
      <c r="C157" s="202"/>
      <c r="D157" s="54"/>
      <c r="E157" s="54"/>
      <c r="F157" s="54"/>
      <c r="G157" s="274"/>
      <c r="H157" s="202"/>
      <c r="I157" s="202"/>
      <c r="J157" s="274"/>
      <c r="K157" s="274"/>
      <c r="L157" s="274"/>
      <c r="M157" s="274"/>
      <c r="N157" s="162"/>
    </row>
    <row r="158" spans="1:14" ht="13.5" thickBot="1">
      <c r="A158" s="306"/>
      <c r="B158" s="38" t="s">
        <v>59</v>
      </c>
      <c r="C158" s="42" t="s">
        <v>50</v>
      </c>
      <c r="D158" s="273">
        <f aca="true" t="shared" si="3" ref="D158:G160">SUM(D128,D94,D61,D29)</f>
        <v>14</v>
      </c>
      <c r="E158" s="126">
        <f t="shared" si="3"/>
        <v>10.700000000000001</v>
      </c>
      <c r="F158" s="50">
        <f t="shared" si="3"/>
        <v>3.3000000000000003</v>
      </c>
      <c r="G158" s="127">
        <f t="shared" si="3"/>
        <v>2</v>
      </c>
      <c r="H158" s="42" t="s">
        <v>50</v>
      </c>
      <c r="I158" s="42" t="s">
        <v>50</v>
      </c>
      <c r="J158" s="273">
        <f aca="true" t="shared" si="4" ref="J158:N160">SUM(J128,J94,J61,J29)</f>
        <v>282</v>
      </c>
      <c r="K158" s="125">
        <f t="shared" si="4"/>
        <v>150</v>
      </c>
      <c r="L158" s="125">
        <f t="shared" si="4"/>
        <v>60</v>
      </c>
      <c r="M158" s="65">
        <f t="shared" si="4"/>
        <v>72</v>
      </c>
      <c r="N158" s="49">
        <f t="shared" si="4"/>
        <v>82</v>
      </c>
    </row>
    <row r="159" spans="1:14" ht="13.5" thickBot="1">
      <c r="A159" s="43"/>
      <c r="B159" s="36" t="s">
        <v>146</v>
      </c>
      <c r="C159" s="81" t="s">
        <v>50</v>
      </c>
      <c r="D159" s="307">
        <f t="shared" si="3"/>
        <v>2</v>
      </c>
      <c r="E159" s="51">
        <f t="shared" si="3"/>
        <v>1.3</v>
      </c>
      <c r="F159" s="51">
        <f t="shared" si="3"/>
        <v>0.7</v>
      </c>
      <c r="G159" s="159">
        <f t="shared" si="3"/>
        <v>2</v>
      </c>
      <c r="H159" s="81" t="s">
        <v>50</v>
      </c>
      <c r="I159" s="81" t="s">
        <v>50</v>
      </c>
      <c r="J159" s="307">
        <f t="shared" si="4"/>
        <v>34</v>
      </c>
      <c r="K159" s="51">
        <f t="shared" si="4"/>
        <v>30</v>
      </c>
      <c r="L159" s="65">
        <f t="shared" si="4"/>
        <v>0</v>
      </c>
      <c r="M159" s="159">
        <f t="shared" si="4"/>
        <v>4</v>
      </c>
      <c r="N159" s="49">
        <f t="shared" si="4"/>
        <v>18</v>
      </c>
    </row>
    <row r="160" spans="1:14" ht="13.5" thickBot="1">
      <c r="A160" s="265"/>
      <c r="B160" s="44" t="s">
        <v>117</v>
      </c>
      <c r="C160" s="167" t="s">
        <v>50</v>
      </c>
      <c r="D160" s="309">
        <f t="shared" si="3"/>
        <v>2</v>
      </c>
      <c r="E160" s="310">
        <f t="shared" si="3"/>
        <v>1.7</v>
      </c>
      <c r="F160" s="310">
        <f t="shared" si="3"/>
        <v>0.3</v>
      </c>
      <c r="G160" s="173">
        <f t="shared" si="3"/>
        <v>0</v>
      </c>
      <c r="H160" s="167" t="s">
        <v>50</v>
      </c>
      <c r="I160" s="167" t="s">
        <v>50</v>
      </c>
      <c r="J160" s="286">
        <f t="shared" si="4"/>
        <v>45</v>
      </c>
      <c r="K160" s="310">
        <f t="shared" si="4"/>
        <v>0</v>
      </c>
      <c r="L160" s="308">
        <f t="shared" si="4"/>
        <v>30</v>
      </c>
      <c r="M160" s="173">
        <f t="shared" si="4"/>
        <v>15</v>
      </c>
      <c r="N160" s="49">
        <f t="shared" si="4"/>
        <v>7</v>
      </c>
    </row>
    <row r="161" spans="1:14" ht="12.75">
      <c r="A161" s="8" t="s">
        <v>7</v>
      </c>
      <c r="B161" s="2" t="s">
        <v>139</v>
      </c>
      <c r="C161" s="295"/>
      <c r="D161" s="155"/>
      <c r="E161" s="155"/>
      <c r="F161" s="155"/>
      <c r="G161" s="311"/>
      <c r="H161" s="295"/>
      <c r="I161" s="295"/>
      <c r="J161" s="311"/>
      <c r="K161" s="311"/>
      <c r="L161" s="311"/>
      <c r="M161" s="311"/>
      <c r="N161" s="312"/>
    </row>
    <row r="162" spans="1:14" ht="13.5" thickBot="1">
      <c r="A162" s="3" t="s">
        <v>140</v>
      </c>
      <c r="B162" s="4" t="s">
        <v>123</v>
      </c>
      <c r="C162" s="22"/>
      <c r="D162" s="89"/>
      <c r="E162" s="89"/>
      <c r="F162" s="89"/>
      <c r="G162" s="60"/>
      <c r="H162" s="22"/>
      <c r="I162" s="22"/>
      <c r="J162" s="60"/>
      <c r="K162" s="60"/>
      <c r="L162" s="60"/>
      <c r="M162" s="60"/>
      <c r="N162" s="160"/>
    </row>
    <row r="163" spans="1:14" ht="13.5" thickBot="1">
      <c r="A163" s="306"/>
      <c r="B163" s="38" t="s">
        <v>59</v>
      </c>
      <c r="C163" s="42" t="s">
        <v>50</v>
      </c>
      <c r="D163" s="313">
        <f>SUM(D134,D100,D67,D35)</f>
        <v>18</v>
      </c>
      <c r="E163" s="126">
        <f>SUM(E134,P162,E67,E35)</f>
        <v>2.3</v>
      </c>
      <c r="F163" s="126">
        <f aca="true" t="shared" si="5" ref="F163:G165">SUM(F134,F100,F67,F35)</f>
        <v>14.7</v>
      </c>
      <c r="G163" s="127">
        <f t="shared" si="5"/>
        <v>12</v>
      </c>
      <c r="H163" s="42" t="s">
        <v>50</v>
      </c>
      <c r="I163" s="42" t="s">
        <v>50</v>
      </c>
      <c r="J163" s="313">
        <f aca="true" t="shared" si="6" ref="J163:N165">SUM(J134,J100,J67,J35)</f>
        <v>86</v>
      </c>
      <c r="K163" s="126">
        <f t="shared" si="6"/>
        <v>0</v>
      </c>
      <c r="L163" s="50">
        <f t="shared" si="6"/>
        <v>60</v>
      </c>
      <c r="M163" s="127">
        <f t="shared" si="6"/>
        <v>26</v>
      </c>
      <c r="N163" s="49">
        <f t="shared" si="6"/>
        <v>382</v>
      </c>
    </row>
    <row r="164" spans="1:14" ht="13.5" thickBot="1">
      <c r="A164" s="43"/>
      <c r="B164" s="36" t="s">
        <v>146</v>
      </c>
      <c r="C164" s="81" t="s">
        <v>50</v>
      </c>
      <c r="D164" s="307">
        <f>SUM(D135,D101,D68,D36)</f>
        <v>12</v>
      </c>
      <c r="E164" s="65">
        <f>SUM(E135,E101,E68,E36)</f>
        <v>0</v>
      </c>
      <c r="F164" s="65">
        <f t="shared" si="5"/>
        <v>12</v>
      </c>
      <c r="G164" s="159">
        <f t="shared" si="5"/>
        <v>12</v>
      </c>
      <c r="H164" s="81" t="s">
        <v>50</v>
      </c>
      <c r="I164" s="81" t="s">
        <v>50</v>
      </c>
      <c r="J164" s="307">
        <f t="shared" si="6"/>
        <v>0</v>
      </c>
      <c r="K164" s="51">
        <f t="shared" si="6"/>
        <v>0</v>
      </c>
      <c r="L164" s="65">
        <f t="shared" si="6"/>
        <v>0</v>
      </c>
      <c r="M164" s="159">
        <f t="shared" si="6"/>
        <v>0</v>
      </c>
      <c r="N164" s="49">
        <f t="shared" si="6"/>
        <v>312</v>
      </c>
    </row>
    <row r="165" spans="1:14" ht="13.5" thickBot="1">
      <c r="A165" s="265"/>
      <c r="B165" s="44" t="s">
        <v>117</v>
      </c>
      <c r="C165" s="167" t="s">
        <v>50</v>
      </c>
      <c r="D165" s="309">
        <f>SUM(D136,D102,D69,D37)</f>
        <v>6</v>
      </c>
      <c r="E165" s="308">
        <f>SUM(E136,E102,E69,E37)</f>
        <v>3.3</v>
      </c>
      <c r="F165" s="308">
        <f t="shared" si="5"/>
        <v>2.7</v>
      </c>
      <c r="G165" s="308">
        <f t="shared" si="5"/>
        <v>0</v>
      </c>
      <c r="H165" s="167" t="s">
        <v>50</v>
      </c>
      <c r="I165" s="167" t="s">
        <v>50</v>
      </c>
      <c r="J165" s="309">
        <f t="shared" si="6"/>
        <v>86</v>
      </c>
      <c r="K165" s="310">
        <f t="shared" si="6"/>
        <v>0</v>
      </c>
      <c r="L165" s="179">
        <f t="shared" si="6"/>
        <v>60</v>
      </c>
      <c r="M165" s="308">
        <f t="shared" si="6"/>
        <v>26</v>
      </c>
      <c r="N165" s="181">
        <f t="shared" si="6"/>
        <v>70</v>
      </c>
    </row>
    <row r="166" spans="1:14" ht="9.75" customHeight="1">
      <c r="A166" s="60"/>
      <c r="B166" s="66"/>
      <c r="C166" s="22"/>
      <c r="D166" s="60"/>
      <c r="E166" s="60"/>
      <c r="F166" s="60"/>
      <c r="G166" s="60"/>
      <c r="H166" s="22"/>
      <c r="I166" s="22"/>
      <c r="J166" s="60"/>
      <c r="K166" s="60"/>
      <c r="L166" s="60"/>
      <c r="M166" s="60"/>
      <c r="N166" s="60"/>
    </row>
    <row r="167" ht="4.5" customHeight="1">
      <c r="C167" s="22"/>
    </row>
    <row r="168" spans="1:3" ht="5.25" customHeight="1" thickBot="1">
      <c r="A168" s="1"/>
      <c r="B168" s="1"/>
      <c r="C168" s="22"/>
    </row>
    <row r="169" spans="1:14" ht="12.75">
      <c r="A169" s="18" t="s">
        <v>5</v>
      </c>
      <c r="B169" s="87" t="s">
        <v>28</v>
      </c>
      <c r="C169" s="312"/>
      <c r="D169" s="350" t="s">
        <v>26</v>
      </c>
      <c r="E169" s="351"/>
      <c r="F169" s="350" t="s">
        <v>46</v>
      </c>
      <c r="G169" s="351"/>
      <c r="H169" s="4"/>
      <c r="I169" s="87" t="s">
        <v>6</v>
      </c>
      <c r="J169" s="335" t="s">
        <v>18</v>
      </c>
      <c r="K169" s="336"/>
      <c r="L169" s="336"/>
      <c r="M169" s="337"/>
      <c r="N169" s="314"/>
    </row>
    <row r="170" spans="1:14" ht="12.75">
      <c r="A170" s="3"/>
      <c r="B170" s="88" t="s">
        <v>27</v>
      </c>
      <c r="C170" s="160"/>
      <c r="D170" s="89" t="s">
        <v>29</v>
      </c>
      <c r="E170" s="55" t="s">
        <v>45</v>
      </c>
      <c r="F170" s="89" t="s">
        <v>29</v>
      </c>
      <c r="G170" s="90" t="s">
        <v>45</v>
      </c>
      <c r="H170" s="66"/>
      <c r="I170" s="315"/>
      <c r="J170" s="338" t="s">
        <v>21</v>
      </c>
      <c r="K170" s="339"/>
      <c r="L170" s="339"/>
      <c r="M170" s="340"/>
      <c r="N170" s="92" t="s">
        <v>45</v>
      </c>
    </row>
    <row r="171" spans="1:14" ht="13.5" thickBot="1">
      <c r="A171" s="221"/>
      <c r="B171" s="91" t="s">
        <v>53</v>
      </c>
      <c r="C171" s="290"/>
      <c r="D171" s="93" t="s">
        <v>41</v>
      </c>
      <c r="E171" s="59"/>
      <c r="F171" s="60"/>
      <c r="G171" s="59"/>
      <c r="H171" s="66"/>
      <c r="I171" s="315"/>
      <c r="J171" s="341" t="s">
        <v>17</v>
      </c>
      <c r="K171" s="342"/>
      <c r="L171" s="342"/>
      <c r="M171" s="343"/>
      <c r="N171" s="316"/>
    </row>
    <row r="172" spans="1:14" ht="13.5" thickBot="1">
      <c r="A172" s="104"/>
      <c r="B172" s="30" t="s">
        <v>54</v>
      </c>
      <c r="C172" s="205"/>
      <c r="D172" s="274">
        <f>SUM(D151)</f>
        <v>60</v>
      </c>
      <c r="E172" s="127">
        <v>100</v>
      </c>
      <c r="F172" s="274">
        <f>SUM(J151,N151)</f>
        <v>1560</v>
      </c>
      <c r="G172" s="127">
        <v>100</v>
      </c>
      <c r="H172" s="66"/>
      <c r="I172" s="344" t="s">
        <v>47</v>
      </c>
      <c r="J172" s="345"/>
      <c r="K172" s="345"/>
      <c r="L172" s="345"/>
      <c r="M172" s="345"/>
      <c r="N172" s="346"/>
    </row>
    <row r="173" spans="1:14" ht="14.25">
      <c r="A173" s="100" t="s">
        <v>4</v>
      </c>
      <c r="B173" s="96" t="s">
        <v>13</v>
      </c>
      <c r="C173" s="247"/>
      <c r="D173" s="60"/>
      <c r="E173" s="59"/>
      <c r="F173" s="60"/>
      <c r="G173" s="59"/>
      <c r="H173" s="66"/>
      <c r="I173" s="255">
        <v>1</v>
      </c>
      <c r="J173" s="66" t="s">
        <v>80</v>
      </c>
      <c r="K173" s="66"/>
      <c r="L173" s="66"/>
      <c r="N173" s="59">
        <v>100</v>
      </c>
    </row>
    <row r="174" spans="1:14" ht="14.25">
      <c r="A174" s="45"/>
      <c r="B174" s="97" t="s">
        <v>62</v>
      </c>
      <c r="C174" s="166"/>
      <c r="D174" s="61">
        <f>SUM(E151)</f>
        <v>33.400000000000006</v>
      </c>
      <c r="E174" s="206">
        <f>D174*100/D172</f>
        <v>55.66666666666667</v>
      </c>
      <c r="F174" s="61">
        <f>SUM(J151)</f>
        <v>882</v>
      </c>
      <c r="G174" s="206">
        <f>F174*100/F172</f>
        <v>56.53846153846154</v>
      </c>
      <c r="H174" s="66"/>
      <c r="I174" s="133"/>
      <c r="J174" s="66"/>
      <c r="K174" s="66"/>
      <c r="L174" s="66"/>
      <c r="N174" s="59"/>
    </row>
    <row r="175" spans="1:14" ht="14.25">
      <c r="A175" s="40" t="s">
        <v>64</v>
      </c>
      <c r="B175" s="98" t="s">
        <v>14</v>
      </c>
      <c r="C175" s="201"/>
      <c r="D175" s="57">
        <f>SUM(G151)</f>
        <v>27</v>
      </c>
      <c r="E175" s="207">
        <f>D175*100/D172</f>
        <v>45</v>
      </c>
      <c r="F175" s="57">
        <f>SUM(J155,N155,J159,N159,N164,J164)</f>
        <v>702</v>
      </c>
      <c r="G175" s="207">
        <f>F175*100/F172</f>
        <v>45</v>
      </c>
      <c r="H175" s="66"/>
      <c r="I175" s="132"/>
      <c r="J175" s="333"/>
      <c r="K175" s="334"/>
      <c r="L175" s="334"/>
      <c r="M175" s="66"/>
      <c r="N175" s="268"/>
    </row>
    <row r="176" spans="1:14" ht="14.25">
      <c r="A176" s="45"/>
      <c r="B176" s="97" t="s">
        <v>15</v>
      </c>
      <c r="C176" s="166"/>
      <c r="D176" s="61"/>
      <c r="E176" s="206"/>
      <c r="F176" s="61"/>
      <c r="G176" s="206"/>
      <c r="H176" s="66"/>
      <c r="I176" s="132"/>
      <c r="J176" s="333"/>
      <c r="K176" s="334"/>
      <c r="L176" s="334"/>
      <c r="M176" s="66"/>
      <c r="N176" s="268"/>
    </row>
    <row r="177" spans="1:14" ht="14.25">
      <c r="A177" s="40" t="s">
        <v>69</v>
      </c>
      <c r="B177" s="98" t="s">
        <v>16</v>
      </c>
      <c r="C177" s="201"/>
      <c r="D177" s="57"/>
      <c r="E177" s="207"/>
      <c r="F177" s="57"/>
      <c r="G177" s="207"/>
      <c r="H177" s="66"/>
      <c r="I177" s="132"/>
      <c r="J177" s="333"/>
      <c r="K177" s="334"/>
      <c r="L177" s="334"/>
      <c r="M177" s="66"/>
      <c r="N177" s="268"/>
    </row>
    <row r="178" spans="1:14" ht="14.25">
      <c r="A178" s="45"/>
      <c r="B178" s="97" t="s">
        <v>12</v>
      </c>
      <c r="C178" s="166"/>
      <c r="D178" s="61">
        <f>SUM(D154)</f>
        <v>28</v>
      </c>
      <c r="E178" s="206">
        <f>D178*100/D172</f>
        <v>46.666666666666664</v>
      </c>
      <c r="F178" s="61">
        <f>SUM(J154,N154)</f>
        <v>728</v>
      </c>
      <c r="G178" s="206">
        <f>F178*100/F172</f>
        <v>46.666666666666664</v>
      </c>
      <c r="H178" s="66"/>
      <c r="I178" s="132"/>
      <c r="J178" s="333"/>
      <c r="K178" s="334"/>
      <c r="L178" s="334"/>
      <c r="M178" s="66"/>
      <c r="N178" s="268"/>
    </row>
    <row r="179" spans="1:14" ht="14.25">
      <c r="A179" s="36" t="s">
        <v>70</v>
      </c>
      <c r="B179" s="99" t="s">
        <v>61</v>
      </c>
      <c r="C179" s="237"/>
      <c r="D179" s="53">
        <f>SUM(D165,D160,D156)</f>
        <v>28</v>
      </c>
      <c r="E179" s="208">
        <f>D179*100/D172</f>
        <v>46.666666666666664</v>
      </c>
      <c r="F179" s="53">
        <f>SUM(J165,N165,N160,J160,J156,N156)</f>
        <v>728</v>
      </c>
      <c r="G179" s="208">
        <f>F179*100/F172</f>
        <v>46.666666666666664</v>
      </c>
      <c r="H179" s="66"/>
      <c r="I179" s="132"/>
      <c r="J179" s="333"/>
      <c r="K179" s="334"/>
      <c r="L179" s="334"/>
      <c r="M179" s="66"/>
      <c r="N179" s="268"/>
    </row>
    <row r="180" spans="1:14" ht="14.25">
      <c r="A180" s="101" t="s">
        <v>71</v>
      </c>
      <c r="B180" s="99" t="s">
        <v>49</v>
      </c>
      <c r="C180" s="237"/>
      <c r="D180" s="53">
        <f>SUM(D34,D66,D99,D133)</f>
        <v>12</v>
      </c>
      <c r="E180" s="208">
        <f>D180*100/D172</f>
        <v>20</v>
      </c>
      <c r="F180" s="209">
        <f>SUM(J133,N133,J99,N99,J66,N66,J34,N34,)</f>
        <v>312</v>
      </c>
      <c r="G180" s="208">
        <f>F180*100/F172</f>
        <v>20</v>
      </c>
      <c r="I180" s="132"/>
      <c r="J180" s="333"/>
      <c r="K180" s="334"/>
      <c r="L180" s="334"/>
      <c r="M180" s="66"/>
      <c r="N180" s="268"/>
    </row>
    <row r="181" spans="1:14" ht="15" thickBot="1">
      <c r="A181" s="102" t="s">
        <v>72</v>
      </c>
      <c r="B181" s="317" t="s">
        <v>48</v>
      </c>
      <c r="C181" s="164"/>
      <c r="D181" s="64">
        <v>0</v>
      </c>
      <c r="E181" s="63">
        <v>0</v>
      </c>
      <c r="F181" s="64">
        <v>0</v>
      </c>
      <c r="G181" s="63">
        <v>0</v>
      </c>
      <c r="I181" s="352" t="s">
        <v>52</v>
      </c>
      <c r="J181" s="353"/>
      <c r="K181" s="353"/>
      <c r="L181" s="353"/>
      <c r="M181" s="354"/>
      <c r="N181" s="285">
        <v>100</v>
      </c>
    </row>
    <row r="182" ht="7.5" customHeight="1">
      <c r="A182" s="113"/>
    </row>
    <row r="183" spans="2:7" ht="12.75">
      <c r="B183" s="332" t="s">
        <v>63</v>
      </c>
      <c r="C183" s="332"/>
      <c r="D183" s="332"/>
      <c r="E183" s="332"/>
      <c r="F183" s="332"/>
      <c r="G183" s="332"/>
    </row>
    <row r="184" spans="2:7" ht="12.75">
      <c r="B184" s="332"/>
      <c r="C184" s="332"/>
      <c r="D184" s="332"/>
      <c r="E184" s="332"/>
      <c r="F184" s="332"/>
      <c r="G184" s="332"/>
    </row>
    <row r="185" spans="2:7" ht="12.75">
      <c r="B185" s="332"/>
      <c r="C185" s="332"/>
      <c r="D185" s="332"/>
      <c r="E185" s="332"/>
      <c r="F185" s="332"/>
      <c r="G185" s="332"/>
    </row>
    <row r="187" ht="12.75">
      <c r="O187" s="1"/>
    </row>
  </sheetData>
  <sheetProtection/>
  <mergeCells count="33">
    <mergeCell ref="J179:L179"/>
    <mergeCell ref="K45:L45"/>
    <mergeCell ref="D77:F77"/>
    <mergeCell ref="J77:M77"/>
    <mergeCell ref="A71:B71"/>
    <mergeCell ref="I181:M181"/>
    <mergeCell ref="J180:L180"/>
    <mergeCell ref="D144:F144"/>
    <mergeCell ref="B143:E143"/>
    <mergeCell ref="F169:G169"/>
    <mergeCell ref="J178:L178"/>
    <mergeCell ref="J176:L176"/>
    <mergeCell ref="J177:L177"/>
    <mergeCell ref="A104:B104"/>
    <mergeCell ref="I172:N172"/>
    <mergeCell ref="J110:M110"/>
    <mergeCell ref="D169:E169"/>
    <mergeCell ref="K78:L78"/>
    <mergeCell ref="D44:F44"/>
    <mergeCell ref="J44:M44"/>
    <mergeCell ref="B183:G185"/>
    <mergeCell ref="K145:L145"/>
    <mergeCell ref="J144:M144"/>
    <mergeCell ref="J175:L175"/>
    <mergeCell ref="J169:M169"/>
    <mergeCell ref="J170:M170"/>
    <mergeCell ref="J171:M171"/>
    <mergeCell ref="B1:N1"/>
    <mergeCell ref="D11:F11"/>
    <mergeCell ref="K12:L12"/>
    <mergeCell ref="B2:N2"/>
    <mergeCell ref="A39:B39"/>
    <mergeCell ref="J11:M11"/>
  </mergeCells>
  <printOptions/>
  <pageMargins left="0.1968503937007874" right="0.11811023622047245" top="0.46875" bottom="0.1968503937007874" header="0.1968503937007874" footer="0.07874015748031496"/>
  <pageSetup horizontalDpi="300" verticalDpi="300" orientation="landscape" paperSize="9" r:id="rId1"/>
  <rowBreaks count="5" manualBreakCount="5">
    <brk id="42" max="16" man="1"/>
    <brk id="75" max="255" man="1"/>
    <brk id="107" max="255" man="1"/>
    <brk id="143" max="255" man="1"/>
    <brk id="1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ŁOŻYŃSKI</dc:creator>
  <cp:keywords/>
  <dc:description/>
  <cp:lastModifiedBy>WT</cp:lastModifiedBy>
  <cp:lastPrinted>2013-05-11T19:33:03Z</cp:lastPrinted>
  <dcterms:created xsi:type="dcterms:W3CDTF">2011-12-11T10:20:19Z</dcterms:created>
  <dcterms:modified xsi:type="dcterms:W3CDTF">2013-05-11T19:33:21Z</dcterms:modified>
  <cp:category/>
  <cp:version/>
  <cp:contentType/>
  <cp:contentStatus/>
</cp:coreProperties>
</file>